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export" sheetId="2" r:id="rId1"/>
    <sheet name="Sheet1" sheetId="3" r:id="rId2"/>
  </sheets>
  <externalReferences>
    <externalReference r:id="rId3"/>
  </externalReferences>
  <definedNames>
    <definedName name="Case1">[1]Ranges!$C$4:$E$12</definedName>
  </definedNames>
  <calcPr calcId="125725"/>
</workbook>
</file>

<file path=xl/calcChain.xml><?xml version="1.0" encoding="utf-8"?>
<calcChain xmlns="http://schemas.openxmlformats.org/spreadsheetml/2006/main">
  <c r="H77" i="3"/>
  <c r="H14" i="2" l="1"/>
  <c r="N10"/>
  <c r="K29"/>
  <c r="N29" s="1"/>
  <c r="P29" s="1"/>
  <c r="K10"/>
  <c r="I12"/>
  <c r="K12" s="1"/>
  <c r="I13"/>
  <c r="K13" s="1"/>
  <c r="I14"/>
  <c r="K14" s="1"/>
  <c r="I15"/>
  <c r="K15" s="1"/>
  <c r="I16"/>
  <c r="K16" s="1"/>
  <c r="I17"/>
  <c r="K17" s="1"/>
  <c r="N17" s="1"/>
  <c r="P17" s="1"/>
  <c r="I18"/>
  <c r="K18" s="1"/>
  <c r="I19"/>
  <c r="K19" s="1"/>
  <c r="I20"/>
  <c r="K20" s="1"/>
  <c r="I21"/>
  <c r="K21" s="1"/>
  <c r="N21" s="1"/>
  <c r="P21" s="1"/>
  <c r="I22"/>
  <c r="K22" s="1"/>
  <c r="I23"/>
  <c r="K23" s="1"/>
  <c r="I24"/>
  <c r="K24" s="1"/>
  <c r="I25"/>
  <c r="K25" s="1"/>
  <c r="I26"/>
  <c r="K26" s="1"/>
  <c r="I27"/>
  <c r="K27" s="1"/>
  <c r="I28"/>
  <c r="K28" s="1"/>
  <c r="N28" s="1"/>
  <c r="P28" s="1"/>
  <c r="I29"/>
  <c r="I30"/>
  <c r="K30" s="1"/>
  <c r="I31"/>
  <c r="K31" s="1"/>
  <c r="I32"/>
  <c r="K32" s="1"/>
  <c r="I33"/>
  <c r="K33" s="1"/>
  <c r="I34"/>
  <c r="K34" s="1"/>
  <c r="I35"/>
  <c r="K35" s="1"/>
  <c r="I36"/>
  <c r="K36" s="1"/>
  <c r="I37"/>
  <c r="K37" s="1"/>
  <c r="I38"/>
  <c r="K38" s="1"/>
  <c r="I39"/>
  <c r="K39" s="1"/>
  <c r="I40"/>
  <c r="K40" s="1"/>
  <c r="I41"/>
  <c r="K41" s="1"/>
  <c r="I42"/>
  <c r="K42" s="1"/>
  <c r="I43"/>
  <c r="K43" s="1"/>
  <c r="I44"/>
  <c r="K44" s="1"/>
  <c r="I45"/>
  <c r="K45" s="1"/>
  <c r="I46"/>
  <c r="K46" s="1"/>
  <c r="I47"/>
  <c r="K47" s="1"/>
  <c r="I48"/>
  <c r="K48" s="1"/>
  <c r="I49"/>
  <c r="K49" s="1"/>
  <c r="I50"/>
  <c r="K50" s="1"/>
  <c r="I51"/>
  <c r="K51" s="1"/>
  <c r="I52"/>
  <c r="K52" s="1"/>
  <c r="I11"/>
  <c r="K11" s="1"/>
  <c r="G12"/>
  <c r="H12" s="1"/>
  <c r="H13"/>
  <c r="G15"/>
  <c r="H15" s="1"/>
  <c r="G16"/>
  <c r="H16" s="1"/>
  <c r="G17"/>
  <c r="H17" s="1"/>
  <c r="G19"/>
  <c r="H19" s="1"/>
  <c r="N19" s="1"/>
  <c r="P19" s="1"/>
  <c r="G20"/>
  <c r="H20" s="1"/>
  <c r="N20" s="1"/>
  <c r="P20" s="1"/>
  <c r="G21"/>
  <c r="H21" s="1"/>
  <c r="H22"/>
  <c r="G24"/>
  <c r="H24" s="1"/>
  <c r="G25"/>
  <c r="H25" s="1"/>
  <c r="G26"/>
  <c r="H26" s="1"/>
  <c r="G29"/>
  <c r="H29" s="1"/>
  <c r="G30"/>
  <c r="H30" s="1"/>
  <c r="G31"/>
  <c r="H31" s="1"/>
  <c r="G33"/>
  <c r="H33" s="1"/>
  <c r="G34"/>
  <c r="H34" s="1"/>
  <c r="G35"/>
  <c r="H35" s="1"/>
  <c r="G36"/>
  <c r="H36" s="1"/>
  <c r="H37"/>
  <c r="G38"/>
  <c r="H38" s="1"/>
  <c r="G39"/>
  <c r="H39" s="1"/>
  <c r="G40"/>
  <c r="H40" s="1"/>
  <c r="G41"/>
  <c r="H41" s="1"/>
  <c r="N41" s="1"/>
  <c r="P41" s="1"/>
  <c r="G42"/>
  <c r="H42" s="1"/>
  <c r="G43"/>
  <c r="H43" s="1"/>
  <c r="G44"/>
  <c r="H44" s="1"/>
  <c r="G45"/>
  <c r="H45" s="1"/>
  <c r="G46"/>
  <c r="H46" s="1"/>
  <c r="G47"/>
  <c r="H47" s="1"/>
  <c r="G48"/>
  <c r="H48" s="1"/>
  <c r="N48" s="1"/>
  <c r="P48" s="1"/>
  <c r="H49"/>
  <c r="N49" s="1"/>
  <c r="P49" s="1"/>
  <c r="G50"/>
  <c r="H50" s="1"/>
  <c r="G51"/>
  <c r="H51" s="1"/>
  <c r="G52"/>
  <c r="H52" s="1"/>
  <c r="N52" s="1"/>
  <c r="P52" s="1"/>
  <c r="G11"/>
  <c r="H11" s="1"/>
  <c r="N11" s="1"/>
  <c r="P11" s="1"/>
  <c r="H18"/>
  <c r="H23"/>
  <c r="H27"/>
  <c r="H28"/>
  <c r="H32"/>
  <c r="H10"/>
  <c r="N33" l="1"/>
  <c r="P33" s="1"/>
  <c r="N42"/>
  <c r="P42" s="1"/>
  <c r="N38"/>
  <c r="P38" s="1"/>
  <c r="N34"/>
  <c r="P34" s="1"/>
  <c r="N22"/>
  <c r="P22" s="1"/>
  <c r="N18"/>
  <c r="P18" s="1"/>
  <c r="N13"/>
  <c r="P13" s="1"/>
  <c r="N47"/>
  <c r="P47" s="1"/>
  <c r="N25"/>
  <c r="P25" s="1"/>
  <c r="N32"/>
  <c r="P32" s="1"/>
  <c r="N12"/>
  <c r="P12" s="1"/>
  <c r="N45"/>
  <c r="P45" s="1"/>
  <c r="N37"/>
  <c r="P37" s="1"/>
  <c r="N26"/>
  <c r="P26" s="1"/>
  <c r="N51"/>
  <c r="P51" s="1"/>
  <c r="N30"/>
  <c r="P30" s="1"/>
  <c r="N50"/>
  <c r="P50" s="1"/>
  <c r="N27"/>
  <c r="P27" s="1"/>
  <c r="N15"/>
  <c r="P15" s="1"/>
  <c r="N16"/>
  <c r="P16" s="1"/>
  <c r="N40"/>
  <c r="P40" s="1"/>
  <c r="N23"/>
  <c r="P23" s="1"/>
  <c r="N43"/>
  <c r="P43" s="1"/>
  <c r="N39"/>
  <c r="P39" s="1"/>
  <c r="N35"/>
  <c r="P35" s="1"/>
  <c r="N24"/>
  <c r="P24" s="1"/>
  <c r="N44"/>
  <c r="P44" s="1"/>
  <c r="N36"/>
  <c r="P36" s="1"/>
  <c r="N31"/>
  <c r="P31" s="1"/>
  <c r="N14"/>
  <c r="P14" s="1"/>
  <c r="N46"/>
  <c r="P46" s="1"/>
  <c r="P10"/>
</calcChain>
</file>

<file path=xl/sharedStrings.xml><?xml version="1.0" encoding="utf-8"?>
<sst xmlns="http://schemas.openxmlformats.org/spreadsheetml/2006/main" count="73" uniqueCount="71">
  <si>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</si>
  <si>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</si>
  <si>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</si>
  <si>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</si>
  <si>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</si>
  <si>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t>S.No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</si>
  <si>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</si>
  <si>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</si>
  <si>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</si>
  <si>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</si>
  <si>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</si>
  <si>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</si>
  <si>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</si>
  <si>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</si>
  <si>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</si>
  <si>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</si>
  <si>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r>
      <t>Resource Person</t>
    </r>
    <r>
      <rPr>
        <sz val="11"/>
        <color theme="1"/>
        <rFont val="Calibri"/>
        <family val="2"/>
        <scheme val="minor"/>
      </rPr>
      <t>:_</t>
    </r>
    <r>
      <rPr>
        <b/>
        <sz val="11"/>
        <color theme="1"/>
        <rFont val="Calibri"/>
        <family val="2"/>
        <scheme val="minor"/>
      </rPr>
      <t>Asif Hussain</t>
    </r>
  </si>
  <si>
    <t>Contact:_03334592047____________________</t>
  </si>
  <si>
    <t>Email:_asif.hussain@umt.edu.pk</t>
  </si>
  <si>
    <t>MARYAM MASIH UD DIN</t>
  </si>
  <si>
    <t>SHEHRAN SAFDAR</t>
  </si>
  <si>
    <t>SUMAIRA LATIF</t>
  </si>
  <si>
    <t>ABDUL MUEEZ AJAZ</t>
  </si>
  <si>
    <t>SADDAM HUSSAIN</t>
  </si>
  <si>
    <t>ADEEL QAISAR</t>
  </si>
  <si>
    <t>MUHAMMAD NADEEM HUSSAIN</t>
  </si>
  <si>
    <t>HAFIZ ZAHEER HUSSAIN</t>
  </si>
  <si>
    <t>MUHAMMAD USAMA BIN TAHIR</t>
  </si>
  <si>
    <t>MUHAMMAD USMAN ZAFAR</t>
  </si>
  <si>
    <t>NABEEL RASHID</t>
  </si>
  <si>
    <t>RAEES AHMED BHATTI</t>
  </si>
  <si>
    <t>WAQAS AHMED</t>
  </si>
  <si>
    <t>NAWAZ RAFIQUE</t>
  </si>
  <si>
    <t>NADEEM IQBAL</t>
  </si>
  <si>
    <t>MUHAMMAD SUFYAN IJAZ</t>
  </si>
  <si>
    <t>ABDUL MAROOF</t>
  </si>
  <si>
    <t>MUHAMMAD REHAN SALEEM</t>
  </si>
  <si>
    <t>MUHAMMAD FURQAN</t>
  </si>
  <si>
    <t>MUHAMMAD QADIR SIDDIQUI</t>
  </si>
  <si>
    <t>KASHIF AFZAL</t>
  </si>
  <si>
    <t>SUMYYA ARSHAD</t>
  </si>
  <si>
    <t>RANA MUHAMMAD ZEESHAN</t>
  </si>
  <si>
    <t>AFZAL HUSSAIN</t>
  </si>
  <si>
    <t>MUHAMMAD AFZAL</t>
  </si>
  <si>
    <t>MUHAMMAD MUSTQEEM</t>
  </si>
  <si>
    <t>SYED MUHAMMAD AUN</t>
  </si>
  <si>
    <t>ARSLAN MAQSOOD</t>
  </si>
  <si>
    <t>MUHAMMAD ` IMRAN</t>
  </si>
  <si>
    <t>WAQAR RAZA MALIK</t>
  </si>
  <si>
    <t>MUHAMMAD KAMRAN</t>
  </si>
  <si>
    <t>AMAN FATIMA</t>
  </si>
  <si>
    <t>MUHAMMAD UMER ALTAF</t>
  </si>
  <si>
    <t>HAFIZ KHADAM ALI</t>
  </si>
  <si>
    <t>MUHAMMAD AMER</t>
  </si>
  <si>
    <t>MUHAMMAD ADEEL TALIB</t>
  </si>
  <si>
    <t>MOHSIN LATIF</t>
  </si>
  <si>
    <t>HAFIZ MUHAMMAD REHAN AFZAL</t>
  </si>
  <si>
    <t>EHTISHAM ASGHAR</t>
  </si>
  <si>
    <t>MUHAMMAD BIN ISLAM</t>
  </si>
  <si>
    <t>FAHAD IJAZ MALIK</t>
  </si>
  <si>
    <t>WASEEM YOUSAF</t>
  </si>
  <si>
    <t>Course Title: Industrial Electronics</t>
  </si>
  <si>
    <r>
      <t>Course Code:</t>
    </r>
    <r>
      <rPr>
        <sz val="11"/>
        <color theme="1"/>
        <rFont val="Calibri"/>
        <family val="2"/>
        <scheme val="minor"/>
      </rPr>
      <t xml:space="preserve"> EE455</t>
    </r>
  </si>
  <si>
    <r>
      <t>Semester:</t>
    </r>
    <r>
      <rPr>
        <sz val="11"/>
        <color theme="1"/>
        <rFont val="Calibri"/>
        <family val="2"/>
        <scheme val="minor"/>
      </rPr>
      <t xml:space="preserve"> Spring 2013</t>
    </r>
  </si>
  <si>
    <t>Section:C</t>
  </si>
  <si>
    <t>Project Presentation</t>
  </si>
  <si>
    <t>__________________</t>
  </si>
  <si>
    <t>_____________________</t>
  </si>
  <si>
    <t>Resourse Person</t>
  </si>
  <si>
    <t>Chairman / Chairperson</t>
  </si>
  <si>
    <t>Dean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</si>
</sst>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.5"/>
      <color rgb="FF000066"/>
      <name val="Verdana"/>
      <family val="2"/>
    </font>
    <font>
      <sz val="10"/>
      <color rgb="FF000066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111111"/>
      </left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 style="medium">
        <color rgb="FF111111"/>
      </left>
      <right style="medium">
        <color rgb="FF111111"/>
      </right>
      <top/>
      <bottom style="medium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/>
      <right style="medium">
        <color rgb="FF111111"/>
      </right>
      <top/>
      <bottom style="medium">
        <color rgb="FF11111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wrapText="1"/>
    </xf>
    <xf numFmtId="1" fontId="18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" fontId="0" fillId="33" borderId="10" xfId="0" applyNumberFormat="1" applyFill="1" applyBorder="1" applyAlignment="1">
      <alignment horizontal="center" wrapText="1"/>
    </xf>
    <xf numFmtId="0" fontId="0" fillId="33" borderId="0" xfId="0" applyFill="1"/>
    <xf numFmtId="0" fontId="0" fillId="33" borderId="10" xfId="0" applyFill="1" applyBorder="1" applyAlignment="1">
      <alignment horizontal="left" wrapText="1"/>
    </xf>
    <xf numFmtId="1" fontId="19" fillId="33" borderId="10" xfId="0" applyNumberFormat="1" applyFont="1" applyFill="1" applyBorder="1" applyAlignment="1">
      <alignment horizontal="center" wrapText="1"/>
    </xf>
    <xf numFmtId="0" fontId="16" fillId="33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horizontal="left" wrapText="1"/>
    </xf>
    <xf numFmtId="1" fontId="0" fillId="0" borderId="0" xfId="0" applyNumberFormat="1"/>
    <xf numFmtId="0" fontId="20" fillId="0" borderId="17" xfId="0" applyFont="1" applyBorder="1" applyAlignment="1">
      <alignment wrapText="1"/>
    </xf>
    <xf numFmtId="0" fontId="20" fillId="0" borderId="18" xfId="0" applyFont="1" applyFill="1" applyBorder="1" applyAlignment="1">
      <alignment wrapText="1"/>
    </xf>
    <xf numFmtId="0" fontId="20" fillId="0" borderId="18" xfId="0" applyFont="1" applyBorder="1" applyAlignment="1">
      <alignment wrapText="1"/>
    </xf>
    <xf numFmtId="0" fontId="20" fillId="0" borderId="0" xfId="0" applyFont="1"/>
    <xf numFmtId="0" fontId="21" fillId="0" borderId="19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3" borderId="13" xfId="0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0" fillId="0" borderId="0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wdgradingonbellshapedcurveinfinalexamfall2012/Worksheet%20for%20Grading%20on%20Bell%20Shaped%20Curve%20without%20D%20and%20D+%20grad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dents Sheet"/>
      <sheetName val="Ranges"/>
    </sheetNames>
    <sheetDataSet>
      <sheetData sheetId="0"/>
      <sheetData sheetId="1">
        <row r="4">
          <cell r="C4">
            <v>0</v>
          </cell>
          <cell r="D4">
            <v>39</v>
          </cell>
          <cell r="E4" t="str">
            <v>F</v>
          </cell>
        </row>
        <row r="5">
          <cell r="C5">
            <v>40</v>
          </cell>
          <cell r="D5">
            <v>40.249333333333333</v>
          </cell>
          <cell r="E5" t="str">
            <v>C-</v>
          </cell>
        </row>
        <row r="6">
          <cell r="C6">
            <v>40.259333333333331</v>
          </cell>
          <cell r="D6">
            <v>41.433276732845698</v>
          </cell>
          <cell r="E6" t="str">
            <v>C</v>
          </cell>
        </row>
        <row r="7">
          <cell r="C7">
            <v>41.443276732845696</v>
          </cell>
          <cell r="D7">
            <v>44.089999999999996</v>
          </cell>
          <cell r="E7" t="str">
            <v>C+</v>
          </cell>
        </row>
        <row r="8">
          <cell r="C8">
            <v>44.099999999999994</v>
          </cell>
          <cell r="D8">
            <v>48.898884381338746</v>
          </cell>
          <cell r="E8" t="str">
            <v>B-</v>
          </cell>
        </row>
        <row r="9">
          <cell r="C9">
            <v>48.908884381338744</v>
          </cell>
          <cell r="D9">
            <v>54.401862745098036</v>
          </cell>
          <cell r="E9" t="str">
            <v>B</v>
          </cell>
        </row>
        <row r="10">
          <cell r="C10">
            <v>54.411862745098034</v>
          </cell>
          <cell r="D10">
            <v>61.406792929292941</v>
          </cell>
          <cell r="E10" t="str">
            <v>B+</v>
          </cell>
        </row>
        <row r="11">
          <cell r="C11">
            <v>61.416792929292939</v>
          </cell>
          <cell r="D11">
            <v>70.812170385395532</v>
          </cell>
          <cell r="E11" t="str">
            <v>A-</v>
          </cell>
        </row>
        <row r="12">
          <cell r="C12">
            <v>70.822170385395538</v>
          </cell>
          <cell r="D12">
            <v>83.603448275862064</v>
          </cell>
          <cell r="E12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showGridLines="0" tabSelected="1" zoomScale="85" zoomScaleNormal="85" workbookViewId="0">
      <selection activeCell="Q11" sqref="Q11:Q52"/>
    </sheetView>
  </sheetViews>
  <sheetFormatPr defaultRowHeight="15"/>
  <cols>
    <col min="1" max="1" width="5.140625" bestFit="1" customWidth="1"/>
    <col min="2" max="2" width="12" bestFit="1" customWidth="1"/>
    <col min="3" max="3" width="31.5703125" bestFit="1" customWidth="1"/>
    <col min="4" max="5" width="3" customWidth="1"/>
    <col min="6" max="7" width="3.7109375" customWidth="1"/>
    <col min="8" max="8" width="8.42578125" bestFit="1" customWidth="1"/>
    <col min="9" max="9" width="3.140625" customWidth="1"/>
    <col min="10" max="10" width="4" customWidth="1"/>
    <col min="11" max="11" width="7" customWidth="1"/>
    <col min="12" max="12" width="14.140625" bestFit="1" customWidth="1"/>
    <col min="13" max="13" width="7.42578125" customWidth="1"/>
    <col min="14" max="14" width="12.28515625" customWidth="1"/>
    <col min="15" max="15" width="7.5703125" style="1" customWidth="1"/>
    <col min="16" max="16" width="7.5703125" customWidth="1"/>
    <col min="17" max="17" width="8" customWidth="1"/>
    <col min="18" max="16384" width="9.140625" style="8"/>
  </cols>
  <sheetData>
    <row r="1" spans="1:17" customFormat="1" ht="22.5" customHeight="1">
      <c r="A1" s="23"/>
      <c r="B1" s="23"/>
      <c r="C1" s="24" t="s">
        <v>0</v>
      </c>
      <c r="D1" s="24"/>
      <c r="E1" s="24"/>
      <c r="F1" s="24"/>
      <c r="G1" s="24"/>
      <c r="H1" s="24"/>
      <c r="I1" s="24"/>
      <c r="J1" s="24"/>
      <c r="K1" s="25" t="s">
        <v>1</v>
      </c>
      <c r="L1" s="25"/>
      <c r="M1" s="25"/>
      <c r="N1" s="25"/>
      <c r="O1" s="25"/>
      <c r="P1" s="25"/>
      <c r="Q1" s="25"/>
    </row>
    <row r="2" spans="1:17" customFormat="1" ht="17.25" customHeight="1">
      <c r="A2" s="23"/>
      <c r="B2" s="23"/>
      <c r="C2" s="26" t="s">
        <v>2</v>
      </c>
      <c r="D2" s="26"/>
      <c r="E2" s="26"/>
      <c r="F2" s="26"/>
      <c r="G2" s="26"/>
      <c r="H2" s="26"/>
      <c r="I2" s="26"/>
      <c r="J2" s="26"/>
      <c r="K2" s="25" t="s">
        <v>3</v>
      </c>
      <c r="L2" s="25"/>
      <c r="M2" s="25"/>
      <c r="N2" s="25"/>
      <c r="O2" s="25"/>
      <c r="P2" s="25"/>
      <c r="Q2" s="25"/>
    </row>
    <row r="3" spans="1:17" customFormat="1" ht="19.5" customHeight="1">
      <c r="A3" s="23"/>
      <c r="B3" s="23"/>
      <c r="C3" s="26" t="s">
        <v>4</v>
      </c>
      <c r="D3" s="26"/>
      <c r="E3" s="26"/>
      <c r="F3" s="26"/>
      <c r="G3" s="26"/>
      <c r="H3" s="26"/>
      <c r="I3" s="26"/>
      <c r="J3" s="26"/>
      <c r="K3" s="25" t="s">
        <v>63</v>
      </c>
      <c r="L3" s="25"/>
      <c r="M3" s="25"/>
      <c r="N3" s="25"/>
      <c r="O3" s="25"/>
      <c r="P3" s="25"/>
      <c r="Q3" s="25"/>
    </row>
    <row r="4" spans="1:17" customFormat="1" ht="24.75" customHeight="1">
      <c r="A4" s="23"/>
      <c r="B4" s="23"/>
      <c r="C4" s="24"/>
      <c r="D4" s="24"/>
      <c r="E4" s="24"/>
      <c r="F4" s="24"/>
      <c r="G4" s="24"/>
      <c r="H4" s="24"/>
      <c r="I4" s="24"/>
      <c r="J4" s="24"/>
      <c r="K4" s="23"/>
      <c r="L4" s="23"/>
      <c r="M4" s="23"/>
      <c r="N4" s="23"/>
      <c r="O4" s="23"/>
      <c r="P4" s="23"/>
      <c r="Q4" s="23"/>
    </row>
    <row r="5" spans="1:17" customFormat="1">
      <c r="A5" s="27" t="s">
        <v>62</v>
      </c>
      <c r="B5" s="27"/>
      <c r="C5" s="27"/>
      <c r="D5" s="27" t="s">
        <v>61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5" t="s">
        <v>64</v>
      </c>
      <c r="P5" s="25"/>
      <c r="Q5" s="25"/>
    </row>
    <row r="6" spans="1:17" customForma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3"/>
      <c r="P6" s="23"/>
      <c r="Q6" s="23"/>
    </row>
    <row r="7" spans="1:17" customFormat="1" ht="15" customHeight="1">
      <c r="A7" s="27" t="s">
        <v>16</v>
      </c>
      <c r="B7" s="27"/>
      <c r="C7" s="27"/>
      <c r="D7" s="27"/>
      <c r="E7" s="27"/>
      <c r="F7" s="27"/>
      <c r="G7" s="27"/>
      <c r="H7" s="27"/>
      <c r="I7" s="26" t="s">
        <v>17</v>
      </c>
      <c r="J7" s="26"/>
      <c r="K7" s="26"/>
      <c r="L7" s="26"/>
      <c r="N7" s="26" t="s">
        <v>18</v>
      </c>
      <c r="O7" s="26"/>
      <c r="P7" s="26"/>
      <c r="Q7" s="26"/>
    </row>
    <row r="8" spans="1:17" customForma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customFormat="1" ht="36.75" customHeight="1">
      <c r="A9" s="30" t="s">
        <v>5</v>
      </c>
      <c r="B9" s="30" t="s">
        <v>6</v>
      </c>
      <c r="C9" s="30" t="s">
        <v>7</v>
      </c>
      <c r="D9" s="32" t="s">
        <v>8</v>
      </c>
      <c r="E9" s="33"/>
      <c r="F9" s="33"/>
      <c r="G9" s="33"/>
      <c r="H9" s="3" t="s">
        <v>9</v>
      </c>
      <c r="I9" s="32" t="s">
        <v>10</v>
      </c>
      <c r="J9" s="33"/>
      <c r="K9" s="3" t="s">
        <v>9</v>
      </c>
      <c r="L9" s="3" t="s">
        <v>65</v>
      </c>
      <c r="M9" s="3" t="s">
        <v>11</v>
      </c>
      <c r="N9" s="3" t="s">
        <v>12</v>
      </c>
      <c r="O9" s="3" t="s">
        <v>13</v>
      </c>
      <c r="P9" s="4" t="s">
        <v>14</v>
      </c>
      <c r="Q9" s="34" t="s">
        <v>15</v>
      </c>
    </row>
    <row r="10" spans="1:17" ht="15.75">
      <c r="A10" s="31"/>
      <c r="B10" s="31"/>
      <c r="C10" s="31"/>
      <c r="D10" s="11">
        <v>10</v>
      </c>
      <c r="E10" s="11">
        <v>10</v>
      </c>
      <c r="F10" s="11">
        <v>10</v>
      </c>
      <c r="G10" s="11">
        <v>10</v>
      </c>
      <c r="H10" s="5">
        <f t="shared" ref="H10" si="0">(D10/10*3.75)+(E10/10*3.75)+(F10/10*3.75)+(G10/10*3.75)</f>
        <v>15</v>
      </c>
      <c r="I10" s="11">
        <v>10</v>
      </c>
      <c r="J10" s="11">
        <v>10</v>
      </c>
      <c r="K10" s="5">
        <f t="shared" ref="K10" si="1">(I10/10*2.5)+(J10/10*2.5)</f>
        <v>5</v>
      </c>
      <c r="L10" s="5">
        <v>5</v>
      </c>
      <c r="M10" s="3">
        <v>25</v>
      </c>
      <c r="N10" s="5">
        <f t="shared" ref="N10" si="2">H10+K10+M10+L10</f>
        <v>50</v>
      </c>
      <c r="O10" s="3">
        <v>50</v>
      </c>
      <c r="P10" s="5">
        <f t="shared" ref="P10" si="3">N10+O10</f>
        <v>100</v>
      </c>
      <c r="Q10" s="35"/>
    </row>
    <row r="11" spans="1:17" ht="15.75">
      <c r="A11" s="6">
        <v>1</v>
      </c>
      <c r="B11" s="6">
        <v>91320014</v>
      </c>
      <c r="C11" s="9" t="s">
        <v>19</v>
      </c>
      <c r="D11" s="9">
        <v>5</v>
      </c>
      <c r="E11" s="7">
        <v>6.6666666666666661</v>
      </c>
      <c r="F11" s="7">
        <v>9.3333333333333339</v>
      </c>
      <c r="G11" s="7">
        <f>1.5+F11*0.9</f>
        <v>9.9</v>
      </c>
      <c r="H11" s="5">
        <f t="shared" ref="H11:H52" si="4">(D11/10*3.75)+(E11/10*3.75)+(F11/10*3.75)+(G11/10*3.75)</f>
        <v>11.5875</v>
      </c>
      <c r="I11" s="9">
        <f t="shared" ref="I11:I52" si="5">2+J11*0.7</f>
        <v>6.55</v>
      </c>
      <c r="J11" s="12">
        <v>6.5</v>
      </c>
      <c r="K11" s="5">
        <f t="shared" ref="K11:K52" si="6">(I11/10*2.5)+(J11/10*2.5)</f>
        <v>3.2625000000000002</v>
      </c>
      <c r="L11" s="5">
        <v>4</v>
      </c>
      <c r="M11" s="10">
        <v>14</v>
      </c>
      <c r="N11" s="5">
        <f t="shared" ref="N11:N52" si="7">H11+K11+M11+L11</f>
        <v>32.85</v>
      </c>
      <c r="O11" s="5">
        <v>32</v>
      </c>
      <c r="P11" s="5">
        <f t="shared" ref="P11:P52" si="8">N11+O11</f>
        <v>64.849999999999994</v>
      </c>
      <c r="Q11" s="2"/>
    </row>
    <row r="12" spans="1:17" ht="15.75">
      <c r="A12" s="6">
        <v>2</v>
      </c>
      <c r="B12" s="6">
        <v>91320086</v>
      </c>
      <c r="C12" s="9" t="s">
        <v>20</v>
      </c>
      <c r="D12" s="9">
        <v>5</v>
      </c>
      <c r="E12" s="7">
        <v>8</v>
      </c>
      <c r="F12" s="7">
        <v>3.333333333333333</v>
      </c>
      <c r="G12" s="7">
        <f>1.5+F12*0.9</f>
        <v>4.5</v>
      </c>
      <c r="H12" s="5">
        <f t="shared" si="4"/>
        <v>7.8125</v>
      </c>
      <c r="I12" s="9">
        <f t="shared" si="5"/>
        <v>8.44</v>
      </c>
      <c r="J12" s="12">
        <v>9.1999999999999993</v>
      </c>
      <c r="K12" s="5">
        <f t="shared" si="6"/>
        <v>4.41</v>
      </c>
      <c r="L12" s="5">
        <v>4</v>
      </c>
      <c r="M12" s="10">
        <v>16</v>
      </c>
      <c r="N12" s="5">
        <f t="shared" si="7"/>
        <v>32.222499999999997</v>
      </c>
      <c r="O12" s="5">
        <v>24.5</v>
      </c>
      <c r="P12" s="5">
        <f t="shared" si="8"/>
        <v>56.722499999999997</v>
      </c>
      <c r="Q12" s="2"/>
    </row>
    <row r="13" spans="1:17" ht="15.75">
      <c r="A13" s="6">
        <v>3</v>
      </c>
      <c r="B13" s="6">
        <v>91420017</v>
      </c>
      <c r="C13" s="9" t="s">
        <v>21</v>
      </c>
      <c r="D13" s="9">
        <v>8</v>
      </c>
      <c r="E13" s="7">
        <v>9</v>
      </c>
      <c r="F13" s="7">
        <v>10</v>
      </c>
      <c r="G13" s="7">
        <v>10</v>
      </c>
      <c r="H13" s="5">
        <f t="shared" si="4"/>
        <v>13.875</v>
      </c>
      <c r="I13" s="9">
        <f t="shared" si="5"/>
        <v>6.55</v>
      </c>
      <c r="J13" s="12">
        <v>6.5</v>
      </c>
      <c r="K13" s="5">
        <f t="shared" si="6"/>
        <v>3.2625000000000002</v>
      </c>
      <c r="L13" s="5">
        <v>5</v>
      </c>
      <c r="M13" s="10">
        <v>20.5</v>
      </c>
      <c r="N13" s="5">
        <f t="shared" si="7"/>
        <v>42.637500000000003</v>
      </c>
      <c r="O13" s="5">
        <v>41.5</v>
      </c>
      <c r="P13" s="5">
        <f t="shared" si="8"/>
        <v>84.137500000000003</v>
      </c>
      <c r="Q13" s="2"/>
    </row>
    <row r="14" spans="1:17" ht="15.75">
      <c r="A14" s="6">
        <v>4</v>
      </c>
      <c r="B14" s="6">
        <v>91420075</v>
      </c>
      <c r="C14" s="9" t="s">
        <v>22</v>
      </c>
      <c r="D14" s="9">
        <v>8</v>
      </c>
      <c r="E14" s="7">
        <v>6.6666666666666661</v>
      </c>
      <c r="F14" s="7">
        <v>6</v>
      </c>
      <c r="G14" s="7">
        <v>8</v>
      </c>
      <c r="H14" s="5">
        <f t="shared" si="4"/>
        <v>10.75</v>
      </c>
      <c r="I14" s="9">
        <f t="shared" si="5"/>
        <v>8.44</v>
      </c>
      <c r="J14" s="12">
        <v>9.1999999999999993</v>
      </c>
      <c r="K14" s="5">
        <f t="shared" si="6"/>
        <v>4.41</v>
      </c>
      <c r="L14" s="5">
        <v>3.5</v>
      </c>
      <c r="M14" s="10">
        <v>14.5</v>
      </c>
      <c r="N14" s="5">
        <f t="shared" si="7"/>
        <v>33.159999999999997</v>
      </c>
      <c r="O14" s="5">
        <v>45</v>
      </c>
      <c r="P14" s="5">
        <f t="shared" si="8"/>
        <v>78.16</v>
      </c>
      <c r="Q14" s="2"/>
    </row>
    <row r="15" spans="1:17" ht="15.75">
      <c r="A15" s="6">
        <v>5</v>
      </c>
      <c r="B15" s="6">
        <v>91420081</v>
      </c>
      <c r="C15" s="9" t="s">
        <v>23</v>
      </c>
      <c r="D15" s="9">
        <v>6</v>
      </c>
      <c r="E15" s="7">
        <v>7</v>
      </c>
      <c r="F15" s="7">
        <v>7.333333333333333</v>
      </c>
      <c r="G15" s="7">
        <f>1.5+F15*0.9</f>
        <v>8.1</v>
      </c>
      <c r="H15" s="5">
        <f t="shared" si="4"/>
        <v>10.6625</v>
      </c>
      <c r="I15" s="9">
        <f t="shared" si="5"/>
        <v>7.18</v>
      </c>
      <c r="J15" s="12">
        <v>7.4</v>
      </c>
      <c r="K15" s="5">
        <f t="shared" si="6"/>
        <v>3.645</v>
      </c>
      <c r="L15" s="5">
        <v>5</v>
      </c>
      <c r="M15" s="10">
        <v>14.75</v>
      </c>
      <c r="N15" s="5">
        <f t="shared" si="7"/>
        <v>34.057499999999997</v>
      </c>
      <c r="O15" s="5">
        <v>39</v>
      </c>
      <c r="P15" s="5">
        <f t="shared" si="8"/>
        <v>73.057500000000005</v>
      </c>
      <c r="Q15" s="2"/>
    </row>
    <row r="16" spans="1:17" ht="15.75">
      <c r="A16" s="6">
        <v>6</v>
      </c>
      <c r="B16" s="6">
        <v>91420085</v>
      </c>
      <c r="C16" s="9" t="s">
        <v>24</v>
      </c>
      <c r="D16" s="9">
        <v>6</v>
      </c>
      <c r="E16" s="7">
        <v>6.6666666666666661</v>
      </c>
      <c r="F16" s="7">
        <v>2.6666666666666665</v>
      </c>
      <c r="G16" s="7">
        <f>1.5+F16*0.9</f>
        <v>3.9</v>
      </c>
      <c r="H16" s="5">
        <f t="shared" si="4"/>
        <v>7.2125000000000004</v>
      </c>
      <c r="I16" s="9">
        <f t="shared" si="5"/>
        <v>7.18</v>
      </c>
      <c r="J16" s="12">
        <v>7.4</v>
      </c>
      <c r="K16" s="5">
        <f t="shared" si="6"/>
        <v>3.645</v>
      </c>
      <c r="L16" s="5">
        <v>3.5</v>
      </c>
      <c r="M16" s="10">
        <v>16</v>
      </c>
      <c r="N16" s="5">
        <f t="shared" si="7"/>
        <v>30.357500000000002</v>
      </c>
      <c r="O16" s="5">
        <v>22</v>
      </c>
      <c r="P16" s="5">
        <f t="shared" si="8"/>
        <v>52.357500000000002</v>
      </c>
      <c r="Q16" s="2"/>
    </row>
    <row r="17" spans="1:17" ht="15.75">
      <c r="A17" s="6">
        <v>7</v>
      </c>
      <c r="B17" s="6">
        <v>91420087</v>
      </c>
      <c r="C17" s="9" t="s">
        <v>25</v>
      </c>
      <c r="D17" s="9">
        <v>6</v>
      </c>
      <c r="E17" s="7">
        <v>8.5</v>
      </c>
      <c r="F17" s="7">
        <v>9.3333333333333339</v>
      </c>
      <c r="G17" s="7">
        <f>1.5+F17*0.9</f>
        <v>9.9</v>
      </c>
      <c r="H17" s="5">
        <f t="shared" si="4"/>
        <v>12.65</v>
      </c>
      <c r="I17" s="9">
        <f t="shared" si="5"/>
        <v>9</v>
      </c>
      <c r="J17" s="12">
        <v>10</v>
      </c>
      <c r="K17" s="5">
        <f t="shared" si="6"/>
        <v>4.75</v>
      </c>
      <c r="L17" s="5">
        <v>5</v>
      </c>
      <c r="M17" s="10">
        <v>20</v>
      </c>
      <c r="N17" s="5">
        <f t="shared" si="7"/>
        <v>42.4</v>
      </c>
      <c r="O17" s="5">
        <v>43.5</v>
      </c>
      <c r="P17" s="5">
        <f t="shared" si="8"/>
        <v>85.9</v>
      </c>
      <c r="Q17" s="2"/>
    </row>
    <row r="18" spans="1:17" ht="15.75">
      <c r="A18" s="6">
        <v>8</v>
      </c>
      <c r="B18" s="6">
        <v>91420088</v>
      </c>
      <c r="C18" s="9" t="s">
        <v>26</v>
      </c>
      <c r="D18" s="9">
        <v>8</v>
      </c>
      <c r="E18" s="7">
        <v>8</v>
      </c>
      <c r="F18" s="7">
        <v>10</v>
      </c>
      <c r="G18" s="7">
        <v>10</v>
      </c>
      <c r="H18" s="5">
        <f t="shared" si="4"/>
        <v>13.5</v>
      </c>
      <c r="I18" s="9">
        <f t="shared" si="5"/>
        <v>9</v>
      </c>
      <c r="J18" s="12">
        <v>10</v>
      </c>
      <c r="K18" s="5">
        <f t="shared" si="6"/>
        <v>4.75</v>
      </c>
      <c r="L18" s="5">
        <v>5</v>
      </c>
      <c r="M18" s="10">
        <v>23.5</v>
      </c>
      <c r="N18" s="5">
        <f t="shared" si="7"/>
        <v>46.75</v>
      </c>
      <c r="O18" s="5">
        <v>49</v>
      </c>
      <c r="P18" s="5">
        <f t="shared" si="8"/>
        <v>95.75</v>
      </c>
      <c r="Q18" s="2"/>
    </row>
    <row r="19" spans="1:17" ht="15.75">
      <c r="A19" s="6">
        <v>9</v>
      </c>
      <c r="B19" s="6">
        <v>91420090</v>
      </c>
      <c r="C19" s="9" t="s">
        <v>27</v>
      </c>
      <c r="D19" s="9">
        <v>8</v>
      </c>
      <c r="E19" s="7">
        <v>9</v>
      </c>
      <c r="F19" s="7">
        <v>8</v>
      </c>
      <c r="G19" s="7">
        <f>1.5+F19*0.9</f>
        <v>8.6999999999999993</v>
      </c>
      <c r="H19" s="5">
        <f t="shared" si="4"/>
        <v>12.637499999999999</v>
      </c>
      <c r="I19" s="9">
        <f t="shared" si="5"/>
        <v>9.07</v>
      </c>
      <c r="J19" s="12">
        <v>10.1</v>
      </c>
      <c r="K19" s="5">
        <f t="shared" si="6"/>
        <v>4.7925000000000004</v>
      </c>
      <c r="L19" s="5">
        <v>4</v>
      </c>
      <c r="M19" s="10">
        <v>13</v>
      </c>
      <c r="N19" s="5">
        <f t="shared" si="7"/>
        <v>34.43</v>
      </c>
      <c r="O19" s="5">
        <v>45</v>
      </c>
      <c r="P19" s="5">
        <f t="shared" si="8"/>
        <v>79.430000000000007</v>
      </c>
      <c r="Q19" s="2"/>
    </row>
    <row r="20" spans="1:17" ht="15.75">
      <c r="A20" s="6">
        <v>10</v>
      </c>
      <c r="B20" s="6">
        <v>91420094</v>
      </c>
      <c r="C20" s="9" t="s">
        <v>28</v>
      </c>
      <c r="D20" s="9">
        <v>2</v>
      </c>
      <c r="E20" s="7">
        <v>7</v>
      </c>
      <c r="F20" s="7">
        <v>7.333333333333333</v>
      </c>
      <c r="G20" s="7">
        <f>1.5+F20*0.9</f>
        <v>8.1</v>
      </c>
      <c r="H20" s="5">
        <f t="shared" si="4"/>
        <v>9.1624999999999996</v>
      </c>
      <c r="I20" s="9">
        <f t="shared" si="5"/>
        <v>8.44</v>
      </c>
      <c r="J20" s="12">
        <v>9.1999999999999993</v>
      </c>
      <c r="K20" s="5">
        <f t="shared" si="6"/>
        <v>4.41</v>
      </c>
      <c r="L20" s="5">
        <v>3.5</v>
      </c>
      <c r="M20" s="10">
        <v>14.5</v>
      </c>
      <c r="N20" s="5">
        <f t="shared" si="7"/>
        <v>31.572499999999998</v>
      </c>
      <c r="O20" s="5">
        <v>42</v>
      </c>
      <c r="P20" s="5">
        <f t="shared" si="8"/>
        <v>73.572499999999991</v>
      </c>
      <c r="Q20" s="2"/>
    </row>
    <row r="21" spans="1:17" ht="15.75">
      <c r="A21" s="6">
        <v>11</v>
      </c>
      <c r="B21" s="6">
        <v>91420113</v>
      </c>
      <c r="C21" s="9" t="s">
        <v>29</v>
      </c>
      <c r="D21" s="9">
        <v>6</v>
      </c>
      <c r="E21" s="7">
        <v>8.6666666666666679</v>
      </c>
      <c r="F21" s="7">
        <v>9.3333333333333339</v>
      </c>
      <c r="G21" s="7">
        <f>1.5+F21*0.9</f>
        <v>9.9</v>
      </c>
      <c r="H21" s="5">
        <f t="shared" si="4"/>
        <v>12.7125</v>
      </c>
      <c r="I21" s="9">
        <f t="shared" si="5"/>
        <v>9</v>
      </c>
      <c r="J21" s="12">
        <v>10</v>
      </c>
      <c r="K21" s="5">
        <f t="shared" si="6"/>
        <v>4.75</v>
      </c>
      <c r="L21" s="5">
        <v>4.5</v>
      </c>
      <c r="M21" s="10">
        <v>18</v>
      </c>
      <c r="N21" s="5">
        <f t="shared" si="7"/>
        <v>39.962499999999999</v>
      </c>
      <c r="O21" s="5">
        <v>42</v>
      </c>
      <c r="P21" s="5">
        <f t="shared" si="8"/>
        <v>81.962500000000006</v>
      </c>
      <c r="Q21" s="2"/>
    </row>
    <row r="22" spans="1:17" ht="15.75">
      <c r="A22" s="6">
        <v>12</v>
      </c>
      <c r="B22" s="6">
        <v>91420119</v>
      </c>
      <c r="C22" s="9" t="s">
        <v>30</v>
      </c>
      <c r="D22" s="9">
        <v>10</v>
      </c>
      <c r="E22" s="7">
        <v>6.6666666666666661</v>
      </c>
      <c r="F22" s="7">
        <v>10</v>
      </c>
      <c r="G22" s="7">
        <v>10</v>
      </c>
      <c r="H22" s="5">
        <f t="shared" si="4"/>
        <v>13.75</v>
      </c>
      <c r="I22" s="9">
        <f t="shared" si="5"/>
        <v>9</v>
      </c>
      <c r="J22" s="12">
        <v>10</v>
      </c>
      <c r="K22" s="5">
        <f t="shared" si="6"/>
        <v>4.75</v>
      </c>
      <c r="L22" s="5">
        <v>5</v>
      </c>
      <c r="M22" s="10">
        <v>20</v>
      </c>
      <c r="N22" s="5">
        <f t="shared" si="7"/>
        <v>43.5</v>
      </c>
      <c r="O22" s="5">
        <v>46</v>
      </c>
      <c r="P22" s="5">
        <f t="shared" si="8"/>
        <v>89.5</v>
      </c>
      <c r="Q22" s="2"/>
    </row>
    <row r="23" spans="1:17" ht="15.75">
      <c r="A23" s="6">
        <v>13</v>
      </c>
      <c r="B23" s="6">
        <v>91420128</v>
      </c>
      <c r="C23" s="9" t="s">
        <v>31</v>
      </c>
      <c r="D23" s="9">
        <v>9</v>
      </c>
      <c r="E23" s="7">
        <v>6</v>
      </c>
      <c r="F23" s="7">
        <v>10</v>
      </c>
      <c r="G23" s="7">
        <v>10</v>
      </c>
      <c r="H23" s="5">
        <f t="shared" si="4"/>
        <v>13.125</v>
      </c>
      <c r="I23" s="9">
        <f t="shared" si="5"/>
        <v>9</v>
      </c>
      <c r="J23" s="12">
        <v>10</v>
      </c>
      <c r="K23" s="5">
        <f t="shared" si="6"/>
        <v>4.75</v>
      </c>
      <c r="L23" s="5">
        <v>5</v>
      </c>
      <c r="M23" s="10">
        <v>23.5</v>
      </c>
      <c r="N23" s="5">
        <f t="shared" si="7"/>
        <v>46.375</v>
      </c>
      <c r="O23" s="5">
        <v>47.5</v>
      </c>
      <c r="P23" s="5">
        <f t="shared" si="8"/>
        <v>93.875</v>
      </c>
      <c r="Q23" s="2"/>
    </row>
    <row r="24" spans="1:17" ht="15.75">
      <c r="A24" s="6">
        <v>14</v>
      </c>
      <c r="B24" s="6">
        <v>91420139</v>
      </c>
      <c r="C24" s="9" t="s">
        <v>32</v>
      </c>
      <c r="D24" s="9">
        <v>7</v>
      </c>
      <c r="E24" s="7">
        <v>8</v>
      </c>
      <c r="F24" s="7">
        <v>9.3333333333333339</v>
      </c>
      <c r="G24" s="7">
        <f>1.5+F24*0.9</f>
        <v>9.9</v>
      </c>
      <c r="H24" s="5">
        <f t="shared" si="4"/>
        <v>12.8375</v>
      </c>
      <c r="I24" s="9">
        <f t="shared" si="5"/>
        <v>7.8100000000000005</v>
      </c>
      <c r="J24" s="12">
        <v>8.3000000000000007</v>
      </c>
      <c r="K24" s="5">
        <f t="shared" si="6"/>
        <v>4.0274999999999999</v>
      </c>
      <c r="L24" s="5">
        <v>4</v>
      </c>
      <c r="M24" s="10">
        <v>16.5</v>
      </c>
      <c r="N24" s="5">
        <f t="shared" si="7"/>
        <v>37.365000000000002</v>
      </c>
      <c r="O24" s="5">
        <v>49</v>
      </c>
      <c r="P24" s="5">
        <f t="shared" si="8"/>
        <v>86.365000000000009</v>
      </c>
      <c r="Q24" s="2"/>
    </row>
    <row r="25" spans="1:17" ht="15.75">
      <c r="A25" s="6">
        <v>15</v>
      </c>
      <c r="B25" s="6">
        <v>91420164</v>
      </c>
      <c r="C25" s="9" t="s">
        <v>33</v>
      </c>
      <c r="D25" s="9">
        <v>7</v>
      </c>
      <c r="E25" s="7">
        <v>7</v>
      </c>
      <c r="F25" s="7">
        <v>8</v>
      </c>
      <c r="G25" s="7">
        <f>1.5+F25*0.9</f>
        <v>8.6999999999999993</v>
      </c>
      <c r="H25" s="5">
        <f t="shared" si="4"/>
        <v>11.512499999999999</v>
      </c>
      <c r="I25" s="9">
        <f t="shared" si="5"/>
        <v>8.44</v>
      </c>
      <c r="J25" s="12">
        <v>9.1999999999999993</v>
      </c>
      <c r="K25" s="5">
        <f t="shared" si="6"/>
        <v>4.41</v>
      </c>
      <c r="L25" s="5">
        <v>4</v>
      </c>
      <c r="M25" s="10">
        <v>14.75</v>
      </c>
      <c r="N25" s="5">
        <f t="shared" si="7"/>
        <v>34.672499999999999</v>
      </c>
      <c r="O25" s="5">
        <v>40</v>
      </c>
      <c r="P25" s="5">
        <f t="shared" si="8"/>
        <v>74.672499999999999</v>
      </c>
      <c r="Q25" s="2"/>
    </row>
    <row r="26" spans="1:17" ht="15.75">
      <c r="A26" s="6">
        <v>16</v>
      </c>
      <c r="B26" s="6">
        <v>91420167</v>
      </c>
      <c r="C26" s="9" t="s">
        <v>34</v>
      </c>
      <c r="D26" s="9">
        <v>7</v>
      </c>
      <c r="E26" s="7">
        <v>6.6666666666666661</v>
      </c>
      <c r="F26" s="7">
        <v>9.3333333333333339</v>
      </c>
      <c r="G26" s="7">
        <f>1.5+F26*0.9</f>
        <v>9.9</v>
      </c>
      <c r="H26" s="5">
        <f t="shared" si="4"/>
        <v>12.3375</v>
      </c>
      <c r="I26" s="9">
        <f t="shared" si="5"/>
        <v>6.8650000000000002</v>
      </c>
      <c r="J26" s="12">
        <v>6.95</v>
      </c>
      <c r="K26" s="5">
        <f t="shared" si="6"/>
        <v>3.4537500000000003</v>
      </c>
      <c r="L26" s="5">
        <v>5</v>
      </c>
      <c r="M26" s="10">
        <v>12.5</v>
      </c>
      <c r="N26" s="5">
        <f t="shared" si="7"/>
        <v>33.291250000000005</v>
      </c>
      <c r="O26" s="5">
        <v>47</v>
      </c>
      <c r="P26" s="5">
        <f t="shared" si="8"/>
        <v>80.291250000000005</v>
      </c>
      <c r="Q26" s="2"/>
    </row>
    <row r="27" spans="1:17" ht="15.75">
      <c r="A27" s="6">
        <v>17</v>
      </c>
      <c r="B27" s="6">
        <v>91420173</v>
      </c>
      <c r="C27" s="9" t="s">
        <v>35</v>
      </c>
      <c r="D27" s="9">
        <v>10</v>
      </c>
      <c r="E27" s="7">
        <v>9.3333333333333339</v>
      </c>
      <c r="F27" s="7">
        <v>10</v>
      </c>
      <c r="G27" s="7">
        <v>10</v>
      </c>
      <c r="H27" s="5">
        <f t="shared" si="4"/>
        <v>14.75</v>
      </c>
      <c r="I27" s="9">
        <f t="shared" si="5"/>
        <v>9</v>
      </c>
      <c r="J27" s="12">
        <v>10</v>
      </c>
      <c r="K27" s="5">
        <f t="shared" si="6"/>
        <v>4.75</v>
      </c>
      <c r="L27" s="5">
        <v>5</v>
      </c>
      <c r="M27" s="10">
        <v>20.5</v>
      </c>
      <c r="N27" s="5">
        <f t="shared" si="7"/>
        <v>45</v>
      </c>
      <c r="O27" s="5">
        <v>45</v>
      </c>
      <c r="P27" s="5">
        <f t="shared" si="8"/>
        <v>90</v>
      </c>
      <c r="Q27" s="2"/>
    </row>
    <row r="28" spans="1:17" ht="15.75">
      <c r="A28" s="6">
        <v>18</v>
      </c>
      <c r="B28" s="6">
        <v>91420184</v>
      </c>
      <c r="C28" s="9" t="s">
        <v>36</v>
      </c>
      <c r="D28" s="9">
        <v>10</v>
      </c>
      <c r="E28" s="7">
        <v>10</v>
      </c>
      <c r="F28" s="7">
        <v>10</v>
      </c>
      <c r="G28" s="7">
        <v>10</v>
      </c>
      <c r="H28" s="5">
        <f t="shared" si="4"/>
        <v>15</v>
      </c>
      <c r="I28" s="9">
        <f t="shared" si="5"/>
        <v>9</v>
      </c>
      <c r="J28" s="12">
        <v>10</v>
      </c>
      <c r="K28" s="5">
        <f t="shared" si="6"/>
        <v>4.75</v>
      </c>
      <c r="L28" s="5">
        <v>5</v>
      </c>
      <c r="M28" s="10">
        <v>23</v>
      </c>
      <c r="N28" s="5">
        <f t="shared" si="7"/>
        <v>47.75</v>
      </c>
      <c r="O28" s="5">
        <v>47</v>
      </c>
      <c r="P28" s="5">
        <f t="shared" si="8"/>
        <v>94.75</v>
      </c>
      <c r="Q28" s="2"/>
    </row>
    <row r="29" spans="1:17" ht="15.75">
      <c r="A29" s="6">
        <v>19</v>
      </c>
      <c r="B29" s="6">
        <v>91420193</v>
      </c>
      <c r="C29" s="9" t="s">
        <v>37</v>
      </c>
      <c r="D29" s="9">
        <v>6</v>
      </c>
      <c r="E29" s="7">
        <v>6.6666666666666661</v>
      </c>
      <c r="F29" s="7">
        <v>8</v>
      </c>
      <c r="G29" s="7">
        <f>1.5+F29*0.9</f>
        <v>8.6999999999999993</v>
      </c>
      <c r="H29" s="5">
        <f t="shared" si="4"/>
        <v>11.012499999999999</v>
      </c>
      <c r="I29" s="9">
        <f t="shared" si="5"/>
        <v>7.18</v>
      </c>
      <c r="J29" s="12">
        <v>7.4</v>
      </c>
      <c r="K29" s="5">
        <f t="shared" si="6"/>
        <v>3.645</v>
      </c>
      <c r="L29" s="5">
        <v>4</v>
      </c>
      <c r="M29" s="10">
        <v>16</v>
      </c>
      <c r="N29" s="5">
        <f t="shared" si="7"/>
        <v>34.657499999999999</v>
      </c>
      <c r="O29" s="5">
        <v>25.5</v>
      </c>
      <c r="P29" s="5">
        <f t="shared" si="8"/>
        <v>60.157499999999999</v>
      </c>
      <c r="Q29" s="2"/>
    </row>
    <row r="30" spans="1:17" ht="15.75">
      <c r="A30" s="6">
        <v>20</v>
      </c>
      <c r="B30" s="6">
        <v>91420197</v>
      </c>
      <c r="C30" s="9" t="s">
        <v>38</v>
      </c>
      <c r="D30" s="9">
        <v>5</v>
      </c>
      <c r="E30" s="7">
        <v>7.666666666666667</v>
      </c>
      <c r="F30" s="7">
        <v>9.3333333333333339</v>
      </c>
      <c r="G30" s="7">
        <f>1.5+F30*0.9</f>
        <v>9.9</v>
      </c>
      <c r="H30" s="5">
        <f t="shared" si="4"/>
        <v>11.9625</v>
      </c>
      <c r="I30" s="9">
        <f t="shared" si="5"/>
        <v>6.8650000000000002</v>
      </c>
      <c r="J30" s="12">
        <v>6.95</v>
      </c>
      <c r="K30" s="5">
        <f t="shared" si="6"/>
        <v>3.4537500000000003</v>
      </c>
      <c r="L30" s="5">
        <v>5</v>
      </c>
      <c r="M30" s="10">
        <v>15</v>
      </c>
      <c r="N30" s="5">
        <f t="shared" si="7"/>
        <v>35.416250000000005</v>
      </c>
      <c r="O30" s="5">
        <v>41</v>
      </c>
      <c r="P30" s="5">
        <f t="shared" si="8"/>
        <v>76.416250000000005</v>
      </c>
      <c r="Q30" s="2"/>
    </row>
    <row r="31" spans="1:17" ht="15.75">
      <c r="A31" s="6">
        <v>21</v>
      </c>
      <c r="B31" s="6">
        <v>91420213</v>
      </c>
      <c r="C31" s="9" t="s">
        <v>39</v>
      </c>
      <c r="D31" s="9">
        <v>7</v>
      </c>
      <c r="E31" s="7">
        <v>8</v>
      </c>
      <c r="F31" s="7">
        <v>3.333333333333333</v>
      </c>
      <c r="G31" s="7">
        <f>1.5+F31*0.9</f>
        <v>4.5</v>
      </c>
      <c r="H31" s="5">
        <f t="shared" si="4"/>
        <v>8.5625</v>
      </c>
      <c r="I31" s="9">
        <f t="shared" si="5"/>
        <v>8.44</v>
      </c>
      <c r="J31" s="12">
        <v>9.1999999999999993</v>
      </c>
      <c r="K31" s="5">
        <f t="shared" si="6"/>
        <v>4.41</v>
      </c>
      <c r="L31" s="5">
        <v>5</v>
      </c>
      <c r="M31" s="10">
        <v>15.5</v>
      </c>
      <c r="N31" s="5">
        <f t="shared" si="7"/>
        <v>33.472499999999997</v>
      </c>
      <c r="O31" s="5">
        <v>26</v>
      </c>
      <c r="P31" s="5">
        <f t="shared" si="8"/>
        <v>59.472499999999997</v>
      </c>
      <c r="Q31" s="2"/>
    </row>
    <row r="32" spans="1:17" ht="15.75">
      <c r="A32" s="6">
        <v>22</v>
      </c>
      <c r="B32" s="6">
        <v>91420218</v>
      </c>
      <c r="C32" s="9" t="s">
        <v>40</v>
      </c>
      <c r="D32" s="9">
        <v>3</v>
      </c>
      <c r="E32" s="7">
        <v>5.333333333333333</v>
      </c>
      <c r="F32" s="7">
        <v>10</v>
      </c>
      <c r="G32" s="7">
        <v>10</v>
      </c>
      <c r="H32" s="5">
        <f t="shared" si="4"/>
        <v>10.625</v>
      </c>
      <c r="I32" s="9">
        <f t="shared" si="5"/>
        <v>6.8650000000000002</v>
      </c>
      <c r="J32" s="12">
        <v>6.95</v>
      </c>
      <c r="K32" s="5">
        <f t="shared" si="6"/>
        <v>3.4537500000000003</v>
      </c>
      <c r="L32" s="5">
        <v>5</v>
      </c>
      <c r="M32" s="10">
        <v>12.5</v>
      </c>
      <c r="N32" s="5">
        <f t="shared" si="7"/>
        <v>31.578749999999999</v>
      </c>
      <c r="O32" s="5">
        <v>45</v>
      </c>
      <c r="P32" s="5">
        <f t="shared" si="8"/>
        <v>76.578749999999999</v>
      </c>
      <c r="Q32" s="2"/>
    </row>
    <row r="33" spans="1:17" ht="15.75">
      <c r="A33" s="6">
        <v>23</v>
      </c>
      <c r="B33" s="6">
        <v>91420220</v>
      </c>
      <c r="C33" s="9" t="s">
        <v>41</v>
      </c>
      <c r="D33" s="9">
        <v>4</v>
      </c>
      <c r="E33" s="7">
        <v>7</v>
      </c>
      <c r="F33" s="7">
        <v>8</v>
      </c>
      <c r="G33" s="7">
        <f>1.5+F33*0.9</f>
        <v>8.6999999999999993</v>
      </c>
      <c r="H33" s="5">
        <f t="shared" si="4"/>
        <v>10.387499999999999</v>
      </c>
      <c r="I33" s="9">
        <f t="shared" si="5"/>
        <v>6.55</v>
      </c>
      <c r="J33" s="12">
        <v>6.5</v>
      </c>
      <c r="K33" s="5">
        <f t="shared" si="6"/>
        <v>3.2625000000000002</v>
      </c>
      <c r="L33" s="5">
        <v>5</v>
      </c>
      <c r="M33" s="10">
        <v>15</v>
      </c>
      <c r="N33" s="5">
        <f t="shared" si="7"/>
        <v>33.65</v>
      </c>
      <c r="O33" s="5">
        <v>40</v>
      </c>
      <c r="P33" s="5">
        <f t="shared" si="8"/>
        <v>73.650000000000006</v>
      </c>
      <c r="Q33" s="2"/>
    </row>
    <row r="34" spans="1:17" ht="15.75">
      <c r="A34" s="6">
        <v>24</v>
      </c>
      <c r="B34" s="6">
        <v>91420260</v>
      </c>
      <c r="C34" s="9" t="s">
        <v>42</v>
      </c>
      <c r="D34" s="9">
        <v>3</v>
      </c>
      <c r="E34" s="7">
        <v>9</v>
      </c>
      <c r="F34" s="7">
        <v>8</v>
      </c>
      <c r="G34" s="7">
        <f>1.5+F34*0.9</f>
        <v>8.6999999999999993</v>
      </c>
      <c r="H34" s="5">
        <f t="shared" si="4"/>
        <v>10.762499999999999</v>
      </c>
      <c r="I34" s="9">
        <f t="shared" si="5"/>
        <v>7.18</v>
      </c>
      <c r="J34" s="12">
        <v>7.4</v>
      </c>
      <c r="K34" s="5">
        <f t="shared" si="6"/>
        <v>3.645</v>
      </c>
      <c r="L34" s="5">
        <v>4</v>
      </c>
      <c r="M34" s="10">
        <v>14</v>
      </c>
      <c r="N34" s="5">
        <f t="shared" si="7"/>
        <v>32.407499999999999</v>
      </c>
      <c r="O34" s="5">
        <v>40</v>
      </c>
      <c r="P34" s="5">
        <f t="shared" si="8"/>
        <v>72.407499999999999</v>
      </c>
      <c r="Q34" s="2"/>
    </row>
    <row r="35" spans="1:17" ht="15.75">
      <c r="A35" s="6">
        <v>25</v>
      </c>
      <c r="B35" s="6">
        <v>91420265</v>
      </c>
      <c r="C35" s="9" t="s">
        <v>43</v>
      </c>
      <c r="D35" s="9">
        <v>6</v>
      </c>
      <c r="E35" s="7">
        <v>8.5</v>
      </c>
      <c r="F35" s="7">
        <v>5.333333333333333</v>
      </c>
      <c r="G35" s="7">
        <f>1.5+F35*0.9</f>
        <v>6.3</v>
      </c>
      <c r="H35" s="5">
        <f t="shared" si="4"/>
        <v>9.8000000000000007</v>
      </c>
      <c r="I35" s="9">
        <f t="shared" si="5"/>
        <v>9.07</v>
      </c>
      <c r="J35" s="12">
        <v>10.1</v>
      </c>
      <c r="K35" s="5">
        <f t="shared" si="6"/>
        <v>4.7925000000000004</v>
      </c>
      <c r="L35" s="5">
        <v>5</v>
      </c>
      <c r="M35" s="10">
        <v>17</v>
      </c>
      <c r="N35" s="5">
        <f t="shared" si="7"/>
        <v>36.592500000000001</v>
      </c>
      <c r="O35" s="5">
        <v>47.5</v>
      </c>
      <c r="P35" s="5">
        <f t="shared" si="8"/>
        <v>84.092500000000001</v>
      </c>
      <c r="Q35" s="2"/>
    </row>
    <row r="36" spans="1:17" ht="19.5" customHeight="1">
      <c r="A36" s="6">
        <v>26</v>
      </c>
      <c r="B36" s="6">
        <v>91420300</v>
      </c>
      <c r="C36" s="9" t="s">
        <v>44</v>
      </c>
      <c r="D36" s="9">
        <v>2</v>
      </c>
      <c r="E36" s="7">
        <v>7.5</v>
      </c>
      <c r="F36" s="7">
        <v>4</v>
      </c>
      <c r="G36" s="7">
        <f>1.5+F36*0.9</f>
        <v>5.0999999999999996</v>
      </c>
      <c r="H36" s="5">
        <f t="shared" si="4"/>
        <v>6.9749999999999996</v>
      </c>
      <c r="I36" s="9">
        <f t="shared" si="5"/>
        <v>7.18</v>
      </c>
      <c r="J36" s="12">
        <v>7.4</v>
      </c>
      <c r="K36" s="5">
        <f t="shared" si="6"/>
        <v>3.645</v>
      </c>
      <c r="L36" s="5">
        <v>4.5</v>
      </c>
      <c r="M36" s="10">
        <v>5.5</v>
      </c>
      <c r="N36" s="5">
        <f t="shared" si="7"/>
        <v>20.619999999999997</v>
      </c>
      <c r="O36" s="5">
        <v>29</v>
      </c>
      <c r="P36" s="5">
        <f t="shared" si="8"/>
        <v>49.62</v>
      </c>
      <c r="Q36" s="2"/>
    </row>
    <row r="37" spans="1:17" ht="19.5" customHeight="1">
      <c r="A37" s="6">
        <v>27</v>
      </c>
      <c r="B37" s="6">
        <v>91420311</v>
      </c>
      <c r="C37" s="9" t="s">
        <v>45</v>
      </c>
      <c r="D37" s="9">
        <v>10</v>
      </c>
      <c r="E37" s="7">
        <v>6</v>
      </c>
      <c r="F37" s="7">
        <v>10</v>
      </c>
      <c r="G37" s="7">
        <v>10</v>
      </c>
      <c r="H37" s="5">
        <f t="shared" si="4"/>
        <v>13.5</v>
      </c>
      <c r="I37" s="9">
        <f t="shared" si="5"/>
        <v>7.18</v>
      </c>
      <c r="J37" s="12">
        <v>7.4</v>
      </c>
      <c r="K37" s="5">
        <f t="shared" si="6"/>
        <v>3.645</v>
      </c>
      <c r="L37" s="5">
        <v>4.5</v>
      </c>
      <c r="M37" s="10">
        <v>20</v>
      </c>
      <c r="N37" s="5">
        <f t="shared" si="7"/>
        <v>41.644999999999996</v>
      </c>
      <c r="O37" s="5">
        <v>40</v>
      </c>
      <c r="P37" s="5">
        <f t="shared" si="8"/>
        <v>81.644999999999996</v>
      </c>
      <c r="Q37" s="2"/>
    </row>
    <row r="38" spans="1:17" ht="19.5" customHeight="1">
      <c r="A38" s="6">
        <v>28</v>
      </c>
      <c r="B38" s="6">
        <v>91420313</v>
      </c>
      <c r="C38" s="9" t="s">
        <v>46</v>
      </c>
      <c r="D38" s="9">
        <v>10</v>
      </c>
      <c r="E38" s="7">
        <v>8.3333333333333339</v>
      </c>
      <c r="F38" s="7">
        <v>9.3333333333333339</v>
      </c>
      <c r="G38" s="7">
        <f t="shared" ref="G38:G48" si="9">1.5+F38*0.9</f>
        <v>9.9</v>
      </c>
      <c r="H38" s="5">
        <f t="shared" si="4"/>
        <v>14.0875</v>
      </c>
      <c r="I38" s="9">
        <f t="shared" si="5"/>
        <v>9</v>
      </c>
      <c r="J38" s="12">
        <v>10</v>
      </c>
      <c r="K38" s="5">
        <f t="shared" si="6"/>
        <v>4.75</v>
      </c>
      <c r="L38" s="5">
        <v>5</v>
      </c>
      <c r="M38" s="10">
        <v>17</v>
      </c>
      <c r="N38" s="5">
        <f t="shared" si="7"/>
        <v>40.837499999999999</v>
      </c>
      <c r="O38" s="5">
        <v>45</v>
      </c>
      <c r="P38" s="5">
        <f t="shared" si="8"/>
        <v>85.837500000000006</v>
      </c>
      <c r="Q38" s="2"/>
    </row>
    <row r="39" spans="1:17" ht="15" customHeight="1">
      <c r="A39" s="6">
        <v>29</v>
      </c>
      <c r="B39" s="6">
        <v>91420318</v>
      </c>
      <c r="C39" s="9" t="s">
        <v>47</v>
      </c>
      <c r="D39" s="9">
        <v>7</v>
      </c>
      <c r="E39" s="7">
        <v>8</v>
      </c>
      <c r="F39" s="7">
        <v>7</v>
      </c>
      <c r="G39" s="7">
        <f t="shared" si="9"/>
        <v>7.8</v>
      </c>
      <c r="H39" s="5">
        <f t="shared" si="4"/>
        <v>11.175000000000001</v>
      </c>
      <c r="I39" s="9">
        <f t="shared" si="5"/>
        <v>7.8100000000000005</v>
      </c>
      <c r="J39" s="12">
        <v>8.3000000000000007</v>
      </c>
      <c r="K39" s="5">
        <f t="shared" si="6"/>
        <v>4.0274999999999999</v>
      </c>
      <c r="L39" s="5">
        <v>4</v>
      </c>
      <c r="M39" s="10">
        <v>4.5</v>
      </c>
      <c r="N39" s="5">
        <f t="shared" si="7"/>
        <v>23.702500000000001</v>
      </c>
      <c r="O39" s="5">
        <v>31</v>
      </c>
      <c r="P39" s="5">
        <f t="shared" si="8"/>
        <v>54.702500000000001</v>
      </c>
      <c r="Q39" s="2"/>
    </row>
    <row r="40" spans="1:17" ht="15" customHeight="1">
      <c r="A40" s="6">
        <v>30</v>
      </c>
      <c r="B40" s="6">
        <v>91420319</v>
      </c>
      <c r="C40" s="9" t="s">
        <v>48</v>
      </c>
      <c r="D40" s="9">
        <v>7</v>
      </c>
      <c r="E40" s="7">
        <v>6</v>
      </c>
      <c r="F40" s="7">
        <v>5</v>
      </c>
      <c r="G40" s="7">
        <f t="shared" si="9"/>
        <v>6</v>
      </c>
      <c r="H40" s="5">
        <f t="shared" si="4"/>
        <v>9</v>
      </c>
      <c r="I40" s="9">
        <f t="shared" si="5"/>
        <v>8.44</v>
      </c>
      <c r="J40" s="12">
        <v>9.1999999999999993</v>
      </c>
      <c r="K40" s="5">
        <f t="shared" si="6"/>
        <v>4.41</v>
      </c>
      <c r="L40" s="5">
        <v>4</v>
      </c>
      <c r="M40" s="10">
        <v>15</v>
      </c>
      <c r="N40" s="5">
        <f t="shared" si="7"/>
        <v>32.409999999999997</v>
      </c>
      <c r="O40" s="5">
        <v>42</v>
      </c>
      <c r="P40" s="5">
        <f t="shared" si="8"/>
        <v>74.41</v>
      </c>
      <c r="Q40" s="2"/>
    </row>
    <row r="41" spans="1:17" ht="15.75">
      <c r="A41" s="6">
        <v>31</v>
      </c>
      <c r="B41" s="6">
        <v>91420326</v>
      </c>
      <c r="C41" s="9" t="s">
        <v>49</v>
      </c>
      <c r="D41" s="9">
        <v>3</v>
      </c>
      <c r="E41" s="7">
        <v>4</v>
      </c>
      <c r="F41" s="7">
        <v>6.6666666666666661</v>
      </c>
      <c r="G41" s="7">
        <f t="shared" si="9"/>
        <v>7.5</v>
      </c>
      <c r="H41" s="5">
        <f t="shared" si="4"/>
        <v>7.9375</v>
      </c>
      <c r="I41" s="9">
        <f t="shared" si="5"/>
        <v>7.8100000000000005</v>
      </c>
      <c r="J41" s="12">
        <v>8.3000000000000007</v>
      </c>
      <c r="K41" s="5">
        <f t="shared" si="6"/>
        <v>4.0274999999999999</v>
      </c>
      <c r="L41" s="5">
        <v>3.5</v>
      </c>
      <c r="M41" s="10">
        <v>12</v>
      </c>
      <c r="N41" s="5">
        <f t="shared" si="7"/>
        <v>27.465</v>
      </c>
      <c r="O41" s="5">
        <v>30.5</v>
      </c>
      <c r="P41" s="5">
        <f t="shared" si="8"/>
        <v>57.965000000000003</v>
      </c>
      <c r="Q41" s="2"/>
    </row>
    <row r="42" spans="1:17" ht="15.75">
      <c r="A42" s="6">
        <v>32</v>
      </c>
      <c r="B42" s="6">
        <v>91420331</v>
      </c>
      <c r="C42" s="9" t="s">
        <v>50</v>
      </c>
      <c r="D42" s="9">
        <v>3</v>
      </c>
      <c r="E42" s="7">
        <v>7.333333333333333</v>
      </c>
      <c r="F42" s="7">
        <v>4</v>
      </c>
      <c r="G42" s="7">
        <f t="shared" si="9"/>
        <v>5.0999999999999996</v>
      </c>
      <c r="H42" s="5">
        <f t="shared" si="4"/>
        <v>7.2874999999999996</v>
      </c>
      <c r="I42" s="9">
        <f t="shared" si="5"/>
        <v>8.44</v>
      </c>
      <c r="J42" s="12">
        <v>9.1999999999999993</v>
      </c>
      <c r="K42" s="5">
        <f t="shared" si="6"/>
        <v>4.41</v>
      </c>
      <c r="L42" s="5">
        <v>4</v>
      </c>
      <c r="M42" s="10">
        <v>15</v>
      </c>
      <c r="N42" s="5">
        <f t="shared" si="7"/>
        <v>30.697499999999998</v>
      </c>
      <c r="O42" s="5">
        <v>31</v>
      </c>
      <c r="P42" s="5">
        <f t="shared" si="8"/>
        <v>61.697499999999998</v>
      </c>
      <c r="Q42" s="2"/>
    </row>
    <row r="43" spans="1:17" ht="15.75">
      <c r="A43" s="6">
        <v>33</v>
      </c>
      <c r="B43" s="6">
        <v>91420338</v>
      </c>
      <c r="C43" s="9" t="s">
        <v>51</v>
      </c>
      <c r="D43" s="9">
        <v>9</v>
      </c>
      <c r="E43" s="7">
        <v>5</v>
      </c>
      <c r="F43" s="7">
        <v>9.3333333333333339</v>
      </c>
      <c r="G43" s="7">
        <f t="shared" si="9"/>
        <v>9.9</v>
      </c>
      <c r="H43" s="5">
        <f t="shared" si="4"/>
        <v>12.4625</v>
      </c>
      <c r="I43" s="9">
        <f t="shared" si="5"/>
        <v>8.44</v>
      </c>
      <c r="J43" s="12">
        <v>9.1999999999999993</v>
      </c>
      <c r="K43" s="5">
        <f t="shared" si="6"/>
        <v>4.41</v>
      </c>
      <c r="L43" s="5">
        <v>4.5</v>
      </c>
      <c r="M43" s="10">
        <v>17.5</v>
      </c>
      <c r="N43" s="5">
        <f t="shared" si="7"/>
        <v>38.872500000000002</v>
      </c>
      <c r="O43" s="5">
        <v>41</v>
      </c>
      <c r="P43" s="5">
        <f t="shared" si="8"/>
        <v>79.872500000000002</v>
      </c>
      <c r="Q43" s="2"/>
    </row>
    <row r="44" spans="1:17" ht="15.75">
      <c r="A44" s="6">
        <v>34</v>
      </c>
      <c r="B44" s="6">
        <v>91420344</v>
      </c>
      <c r="C44" s="9" t="s">
        <v>52</v>
      </c>
      <c r="D44" s="9">
        <v>7</v>
      </c>
      <c r="E44" s="7">
        <v>7</v>
      </c>
      <c r="F44" s="7">
        <v>6</v>
      </c>
      <c r="G44" s="7">
        <f t="shared" si="9"/>
        <v>6.9</v>
      </c>
      <c r="H44" s="5">
        <f t="shared" si="4"/>
        <v>10.0875</v>
      </c>
      <c r="I44" s="9">
        <f t="shared" si="5"/>
        <v>8.44</v>
      </c>
      <c r="J44" s="12">
        <v>9.1999999999999993</v>
      </c>
      <c r="K44" s="5">
        <f t="shared" si="6"/>
        <v>4.41</v>
      </c>
      <c r="L44" s="5">
        <v>4.5</v>
      </c>
      <c r="M44" s="10">
        <v>18.5</v>
      </c>
      <c r="N44" s="5">
        <f t="shared" si="7"/>
        <v>37.497500000000002</v>
      </c>
      <c r="O44" s="5">
        <v>40.5</v>
      </c>
      <c r="P44" s="5">
        <f t="shared" si="8"/>
        <v>77.997500000000002</v>
      </c>
      <c r="Q44" s="2"/>
    </row>
    <row r="45" spans="1:17" ht="15.75">
      <c r="A45" s="6">
        <v>35</v>
      </c>
      <c r="B45" s="6">
        <v>91420345</v>
      </c>
      <c r="C45" s="9" t="s">
        <v>53</v>
      </c>
      <c r="D45" s="9">
        <v>8</v>
      </c>
      <c r="E45" s="7">
        <v>6</v>
      </c>
      <c r="F45" s="7">
        <v>4.666666666666667</v>
      </c>
      <c r="G45" s="7">
        <f t="shared" si="9"/>
        <v>5.7</v>
      </c>
      <c r="H45" s="5">
        <f t="shared" si="4"/>
        <v>9.1374999999999993</v>
      </c>
      <c r="I45" s="9">
        <f t="shared" si="5"/>
        <v>8.44</v>
      </c>
      <c r="J45" s="12">
        <v>9.1999999999999993</v>
      </c>
      <c r="K45" s="5">
        <f t="shared" si="6"/>
        <v>4.41</v>
      </c>
      <c r="L45" s="5">
        <v>5</v>
      </c>
      <c r="M45" s="10">
        <v>17</v>
      </c>
      <c r="N45" s="5">
        <f t="shared" si="7"/>
        <v>35.547499999999999</v>
      </c>
      <c r="O45" s="5">
        <v>40</v>
      </c>
      <c r="P45" s="5">
        <f t="shared" si="8"/>
        <v>75.547499999999999</v>
      </c>
      <c r="Q45" s="2"/>
    </row>
    <row r="46" spans="1:17" ht="15.75">
      <c r="A46" s="6">
        <v>36</v>
      </c>
      <c r="B46" s="6">
        <v>91420347</v>
      </c>
      <c r="C46" s="9" t="s">
        <v>54</v>
      </c>
      <c r="D46" s="9">
        <v>3</v>
      </c>
      <c r="E46" s="7">
        <v>11</v>
      </c>
      <c r="F46" s="7">
        <v>8.6666666666666679</v>
      </c>
      <c r="G46" s="7">
        <f t="shared" si="9"/>
        <v>9.3000000000000007</v>
      </c>
      <c r="H46" s="5">
        <f t="shared" si="4"/>
        <v>11.987500000000001</v>
      </c>
      <c r="I46" s="9">
        <f t="shared" si="5"/>
        <v>8.3000000000000007</v>
      </c>
      <c r="J46" s="12">
        <v>9</v>
      </c>
      <c r="K46" s="5">
        <f t="shared" si="6"/>
        <v>4.3250000000000002</v>
      </c>
      <c r="L46" s="5">
        <v>4.5</v>
      </c>
      <c r="M46" s="10">
        <v>14</v>
      </c>
      <c r="N46" s="5">
        <f t="shared" si="7"/>
        <v>34.8125</v>
      </c>
      <c r="O46" s="5">
        <v>41</v>
      </c>
      <c r="P46" s="5">
        <f t="shared" si="8"/>
        <v>75.8125</v>
      </c>
      <c r="Q46" s="2"/>
    </row>
    <row r="47" spans="1:17" ht="15.75">
      <c r="A47" s="6">
        <v>37</v>
      </c>
      <c r="B47" s="6">
        <v>91420357</v>
      </c>
      <c r="C47" s="9" t="s">
        <v>55</v>
      </c>
      <c r="D47" s="9">
        <v>10</v>
      </c>
      <c r="E47" s="7">
        <v>4.3333333333333339</v>
      </c>
      <c r="F47" s="7">
        <v>8</v>
      </c>
      <c r="G47" s="7">
        <f t="shared" si="9"/>
        <v>8.6999999999999993</v>
      </c>
      <c r="H47" s="5">
        <f t="shared" si="4"/>
        <v>11.637499999999999</v>
      </c>
      <c r="I47" s="9">
        <f t="shared" si="5"/>
        <v>7.18</v>
      </c>
      <c r="J47" s="12">
        <v>7.4</v>
      </c>
      <c r="K47" s="5">
        <f t="shared" si="6"/>
        <v>3.645</v>
      </c>
      <c r="L47" s="5">
        <v>4</v>
      </c>
      <c r="M47" s="10">
        <v>15.5</v>
      </c>
      <c r="N47" s="5">
        <f t="shared" si="7"/>
        <v>34.782499999999999</v>
      </c>
      <c r="O47" s="5">
        <v>32</v>
      </c>
      <c r="P47" s="5">
        <f t="shared" si="8"/>
        <v>66.782499999999999</v>
      </c>
      <c r="Q47" s="2"/>
    </row>
    <row r="48" spans="1:17" ht="15.75">
      <c r="A48" s="6">
        <v>38</v>
      </c>
      <c r="B48" s="6">
        <v>91420366</v>
      </c>
      <c r="C48" s="9" t="s">
        <v>56</v>
      </c>
      <c r="D48" s="9">
        <v>10</v>
      </c>
      <c r="E48" s="7">
        <v>4.666666666666667</v>
      </c>
      <c r="F48" s="7">
        <v>7.333333333333333</v>
      </c>
      <c r="G48" s="7">
        <f t="shared" si="9"/>
        <v>8.1</v>
      </c>
      <c r="H48" s="5">
        <f t="shared" si="4"/>
        <v>11.2875</v>
      </c>
      <c r="I48" s="9">
        <f t="shared" si="5"/>
        <v>6.8650000000000002</v>
      </c>
      <c r="J48" s="12">
        <v>6.95</v>
      </c>
      <c r="K48" s="5">
        <f t="shared" si="6"/>
        <v>3.4537500000000003</v>
      </c>
      <c r="L48" s="5">
        <v>4.5</v>
      </c>
      <c r="M48" s="10">
        <v>16.5</v>
      </c>
      <c r="N48" s="5">
        <f t="shared" si="7"/>
        <v>35.741250000000001</v>
      </c>
      <c r="O48" s="5">
        <v>35.5</v>
      </c>
      <c r="P48" s="5">
        <f t="shared" si="8"/>
        <v>71.241250000000008</v>
      </c>
      <c r="Q48" s="2"/>
    </row>
    <row r="49" spans="1:17" ht="15.75">
      <c r="A49" s="6">
        <v>39</v>
      </c>
      <c r="B49" s="6">
        <v>91420376</v>
      </c>
      <c r="C49" s="9" t="s">
        <v>57</v>
      </c>
      <c r="D49" s="9">
        <v>9</v>
      </c>
      <c r="E49" s="7">
        <v>6.333333333333333</v>
      </c>
      <c r="F49" s="7">
        <v>10</v>
      </c>
      <c r="G49" s="7">
        <v>10</v>
      </c>
      <c r="H49" s="5">
        <f t="shared" si="4"/>
        <v>13.25</v>
      </c>
      <c r="I49" s="9">
        <f t="shared" si="5"/>
        <v>7.18</v>
      </c>
      <c r="J49" s="12">
        <v>7.4</v>
      </c>
      <c r="K49" s="5">
        <f t="shared" si="6"/>
        <v>3.645</v>
      </c>
      <c r="L49" s="5">
        <v>4.5</v>
      </c>
      <c r="M49" s="10">
        <v>18</v>
      </c>
      <c r="N49" s="5">
        <f t="shared" si="7"/>
        <v>39.394999999999996</v>
      </c>
      <c r="O49" s="5">
        <v>44.5</v>
      </c>
      <c r="P49" s="5">
        <f t="shared" si="8"/>
        <v>83.894999999999996</v>
      </c>
      <c r="Q49" s="2"/>
    </row>
    <row r="50" spans="1:17" ht="15.75">
      <c r="A50" s="6">
        <v>40</v>
      </c>
      <c r="B50" s="6">
        <v>91420390</v>
      </c>
      <c r="C50" s="9" t="s">
        <v>58</v>
      </c>
      <c r="D50" s="9">
        <v>2</v>
      </c>
      <c r="E50" s="7">
        <v>6</v>
      </c>
      <c r="F50" s="7">
        <v>5.333333333333333</v>
      </c>
      <c r="G50" s="7">
        <f>1.5+F50*0.9</f>
        <v>6.3</v>
      </c>
      <c r="H50" s="5">
        <f t="shared" si="4"/>
        <v>7.3624999999999998</v>
      </c>
      <c r="I50" s="9">
        <f t="shared" si="5"/>
        <v>8.44</v>
      </c>
      <c r="J50" s="12">
        <v>9.1999999999999993</v>
      </c>
      <c r="K50" s="5">
        <f t="shared" si="6"/>
        <v>4.41</v>
      </c>
      <c r="L50" s="5">
        <v>4</v>
      </c>
      <c r="M50" s="10">
        <v>16</v>
      </c>
      <c r="N50" s="5">
        <f t="shared" si="7"/>
        <v>31.772500000000001</v>
      </c>
      <c r="O50" s="5">
        <v>36</v>
      </c>
      <c r="P50" s="5">
        <f t="shared" si="8"/>
        <v>67.772500000000008</v>
      </c>
      <c r="Q50" s="2"/>
    </row>
    <row r="51" spans="1:17" ht="15.75">
      <c r="A51" s="6">
        <v>41</v>
      </c>
      <c r="B51" s="6">
        <v>91420391</v>
      </c>
      <c r="C51" s="9" t="s">
        <v>59</v>
      </c>
      <c r="D51" s="9">
        <v>4</v>
      </c>
      <c r="E51" s="7">
        <v>7.333333333333333</v>
      </c>
      <c r="F51" s="7">
        <v>9.3333333333333339</v>
      </c>
      <c r="G51" s="7">
        <f>1.5+F51*0.9</f>
        <v>9.9</v>
      </c>
      <c r="H51" s="5">
        <f t="shared" si="4"/>
        <v>11.4625</v>
      </c>
      <c r="I51" s="9">
        <f t="shared" si="5"/>
        <v>7.18</v>
      </c>
      <c r="J51" s="12">
        <v>7.4</v>
      </c>
      <c r="K51" s="5">
        <f t="shared" si="6"/>
        <v>3.645</v>
      </c>
      <c r="L51" s="5">
        <v>4</v>
      </c>
      <c r="M51" s="10">
        <v>23.5</v>
      </c>
      <c r="N51" s="5">
        <f t="shared" si="7"/>
        <v>42.607500000000002</v>
      </c>
      <c r="O51" s="5">
        <v>48</v>
      </c>
      <c r="P51" s="5">
        <f t="shared" si="8"/>
        <v>90.607500000000002</v>
      </c>
      <c r="Q51" s="2"/>
    </row>
    <row r="52" spans="1:17" ht="15.75">
      <c r="A52" s="6">
        <v>42</v>
      </c>
      <c r="B52" s="6">
        <v>91420399</v>
      </c>
      <c r="C52" s="9" t="s">
        <v>60</v>
      </c>
      <c r="D52" s="9">
        <v>10</v>
      </c>
      <c r="E52" s="7">
        <v>6.6666666666666661</v>
      </c>
      <c r="F52" s="7">
        <v>8.6666666666666679</v>
      </c>
      <c r="G52" s="7">
        <f>1.5+F52*0.9</f>
        <v>9.3000000000000007</v>
      </c>
      <c r="H52" s="5">
        <f t="shared" si="4"/>
        <v>12.987500000000001</v>
      </c>
      <c r="I52" s="9">
        <f t="shared" si="5"/>
        <v>7.18</v>
      </c>
      <c r="J52" s="12">
        <v>7.4</v>
      </c>
      <c r="K52" s="5">
        <f t="shared" si="6"/>
        <v>3.645</v>
      </c>
      <c r="L52" s="5">
        <v>4</v>
      </c>
      <c r="M52" s="10">
        <v>13</v>
      </c>
      <c r="N52" s="5">
        <f t="shared" si="7"/>
        <v>33.6325</v>
      </c>
      <c r="O52" s="5">
        <v>37.5</v>
      </c>
      <c r="P52" s="5">
        <f t="shared" si="8"/>
        <v>71.132499999999993</v>
      </c>
      <c r="Q52" s="2"/>
    </row>
    <row r="55" spans="1:17">
      <c r="A55" s="28" t="s">
        <v>66</v>
      </c>
      <c r="B55" s="28"/>
      <c r="C55" s="28"/>
      <c r="D55" s="28"/>
      <c r="E55" s="28"/>
      <c r="F55" s="28"/>
      <c r="G55" s="28"/>
      <c r="H55" s="28"/>
      <c r="I55" s="28"/>
      <c r="J55" s="36" t="s">
        <v>67</v>
      </c>
      <c r="K55" s="36"/>
      <c r="L55" s="36"/>
      <c r="M55" s="22"/>
      <c r="N55" s="22"/>
      <c r="O55" s="36" t="s">
        <v>67</v>
      </c>
      <c r="P55" s="36"/>
      <c r="Q55" s="36"/>
    </row>
    <row r="56" spans="1:17">
      <c r="A56" s="28" t="s">
        <v>68</v>
      </c>
      <c r="B56" s="28"/>
      <c r="C56" s="28"/>
      <c r="D56" s="28"/>
      <c r="E56" s="28"/>
      <c r="F56" s="28"/>
      <c r="G56" s="28"/>
      <c r="H56" s="28"/>
      <c r="I56" s="28"/>
      <c r="J56" s="28" t="s">
        <v>69</v>
      </c>
      <c r="K56" s="28"/>
      <c r="L56" s="28"/>
      <c r="M56" s="21"/>
      <c r="N56" s="21"/>
      <c r="O56" s="28" t="s">
        <v>70</v>
      </c>
      <c r="P56" s="28"/>
      <c r="Q56" s="28"/>
    </row>
    <row r="57" spans="1:17">
      <c r="O57"/>
    </row>
    <row r="58" spans="1:17">
      <c r="O58"/>
    </row>
  </sheetData>
  <sortState ref="A11:Q52">
    <sortCondition ref="B11:B52"/>
  </sortState>
  <mergeCells count="32">
    <mergeCell ref="A55:I55"/>
    <mergeCell ref="J55:L55"/>
    <mergeCell ref="O55:Q55"/>
    <mergeCell ref="A56:I56"/>
    <mergeCell ref="J56:L56"/>
    <mergeCell ref="O56:Q56"/>
    <mergeCell ref="A8:Q8"/>
    <mergeCell ref="A9:A10"/>
    <mergeCell ref="B9:B10"/>
    <mergeCell ref="C9:C10"/>
    <mergeCell ref="D9:G9"/>
    <mergeCell ref="I9:J9"/>
    <mergeCell ref="Q9:Q10"/>
    <mergeCell ref="A6:C6"/>
    <mergeCell ref="D6:N6"/>
    <mergeCell ref="O6:Q6"/>
    <mergeCell ref="A7:H7"/>
    <mergeCell ref="N7:Q7"/>
    <mergeCell ref="I7:L7"/>
    <mergeCell ref="A4:B4"/>
    <mergeCell ref="C4:J4"/>
    <mergeCell ref="K4:Q4"/>
    <mergeCell ref="A5:C5"/>
    <mergeCell ref="D5:N5"/>
    <mergeCell ref="O5:Q5"/>
    <mergeCell ref="A1:B3"/>
    <mergeCell ref="C1:J1"/>
    <mergeCell ref="K1:Q1"/>
    <mergeCell ref="C2:J2"/>
    <mergeCell ref="K2:Q2"/>
    <mergeCell ref="C3:J3"/>
    <mergeCell ref="K3:Q3"/>
  </mergeCells>
  <pageMargins left="0.75" right="0.75" top="1" bottom="1" header="0.5" footer="0.5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8"/>
  <sheetViews>
    <sheetView topLeftCell="A74" workbookViewId="0">
      <selection activeCell="H78" sqref="H78"/>
    </sheetView>
  </sheetViews>
  <sheetFormatPr defaultRowHeight="15"/>
  <cols>
    <col min="2" max="2" width="10.140625" bestFit="1" customWidth="1"/>
    <col min="5" max="5" width="11.7109375" customWidth="1"/>
  </cols>
  <sheetData>
    <row r="1" spans="2:3">
      <c r="B1" s="6">
        <v>91320014</v>
      </c>
      <c r="C1" s="13">
        <v>64.849999999999994</v>
      </c>
    </row>
    <row r="2" spans="2:3">
      <c r="B2" s="6">
        <v>91320086</v>
      </c>
      <c r="C2" s="13">
        <v>56.722499999999997</v>
      </c>
    </row>
    <row r="3" spans="2:3">
      <c r="B3" s="6">
        <v>91420017</v>
      </c>
      <c r="C3" s="13">
        <v>84.137500000000003</v>
      </c>
    </row>
    <row r="4" spans="2:3">
      <c r="B4" s="6">
        <v>91420075</v>
      </c>
      <c r="C4" s="13">
        <v>78.16</v>
      </c>
    </row>
    <row r="5" spans="2:3">
      <c r="B5" s="6">
        <v>91420081</v>
      </c>
      <c r="C5" s="13">
        <v>73.057500000000005</v>
      </c>
    </row>
    <row r="6" spans="2:3">
      <c r="B6" s="6">
        <v>91420085</v>
      </c>
      <c r="C6" s="13">
        <v>52.357500000000002</v>
      </c>
    </row>
    <row r="7" spans="2:3">
      <c r="B7" s="6">
        <v>91420087</v>
      </c>
      <c r="C7" s="13">
        <v>85.9</v>
      </c>
    </row>
    <row r="8" spans="2:3">
      <c r="B8" s="6">
        <v>91420088</v>
      </c>
      <c r="C8" s="13">
        <v>95.75</v>
      </c>
    </row>
    <row r="9" spans="2:3">
      <c r="B9" s="6">
        <v>91420090</v>
      </c>
      <c r="C9" s="13">
        <v>79.430000000000007</v>
      </c>
    </row>
    <row r="10" spans="2:3">
      <c r="B10" s="6">
        <v>91420094</v>
      </c>
      <c r="C10" s="13">
        <v>73.572499999999991</v>
      </c>
    </row>
    <row r="11" spans="2:3">
      <c r="B11" s="6">
        <v>91420113</v>
      </c>
      <c r="C11" s="13">
        <v>81.962500000000006</v>
      </c>
    </row>
    <row r="12" spans="2:3">
      <c r="B12" s="6">
        <v>91420119</v>
      </c>
      <c r="C12" s="13">
        <v>88.5</v>
      </c>
    </row>
    <row r="13" spans="2:3">
      <c r="B13" s="6">
        <v>91420128</v>
      </c>
      <c r="C13" s="13">
        <v>93.875</v>
      </c>
    </row>
    <row r="14" spans="2:3">
      <c r="B14" s="6">
        <v>91420139</v>
      </c>
      <c r="C14" s="13">
        <v>86.365000000000009</v>
      </c>
    </row>
    <row r="15" spans="2:3">
      <c r="B15" s="6">
        <v>91420164</v>
      </c>
      <c r="C15" s="13">
        <v>72.672499999999999</v>
      </c>
    </row>
    <row r="16" spans="2:3">
      <c r="B16" s="6">
        <v>91420167</v>
      </c>
      <c r="C16" s="13">
        <v>80.291250000000005</v>
      </c>
    </row>
    <row r="17" spans="2:3">
      <c r="B17" s="6">
        <v>91420173</v>
      </c>
      <c r="C17" s="13">
        <v>90</v>
      </c>
    </row>
    <row r="18" spans="2:3">
      <c r="B18" s="6">
        <v>91420184</v>
      </c>
      <c r="C18" s="13">
        <v>94.75</v>
      </c>
    </row>
    <row r="19" spans="2:3">
      <c r="B19" s="6">
        <v>91420193</v>
      </c>
      <c r="C19" s="13">
        <v>60.157499999999999</v>
      </c>
    </row>
    <row r="20" spans="2:3">
      <c r="B20" s="6">
        <v>91420197</v>
      </c>
      <c r="C20" s="13">
        <v>76.416250000000005</v>
      </c>
    </row>
    <row r="21" spans="2:3">
      <c r="B21" s="6">
        <v>91420213</v>
      </c>
      <c r="C21" s="13">
        <v>59.472499999999997</v>
      </c>
    </row>
    <row r="22" spans="2:3">
      <c r="B22" s="6">
        <v>91420218</v>
      </c>
      <c r="C22" s="13">
        <v>76.578749999999999</v>
      </c>
    </row>
    <row r="23" spans="2:3">
      <c r="B23" s="6">
        <v>91420220</v>
      </c>
      <c r="C23" s="13">
        <v>73.650000000000006</v>
      </c>
    </row>
    <row r="24" spans="2:3">
      <c r="B24" s="6">
        <v>91420260</v>
      </c>
      <c r="C24" s="13">
        <v>72.407499999999999</v>
      </c>
    </row>
    <row r="25" spans="2:3">
      <c r="B25" s="6">
        <v>91420265</v>
      </c>
      <c r="C25" s="13">
        <v>84.092500000000001</v>
      </c>
    </row>
    <row r="26" spans="2:3">
      <c r="B26" s="6">
        <v>91420300</v>
      </c>
      <c r="C26" s="13">
        <v>45.62</v>
      </c>
    </row>
    <row r="27" spans="2:3">
      <c r="B27" s="6">
        <v>91420311</v>
      </c>
      <c r="C27" s="13">
        <v>81.644999999999996</v>
      </c>
    </row>
    <row r="28" spans="2:3">
      <c r="B28" s="6">
        <v>91420313</v>
      </c>
      <c r="C28" s="13">
        <v>85.837500000000006</v>
      </c>
    </row>
    <row r="29" spans="2:3">
      <c r="B29" s="6">
        <v>91420318</v>
      </c>
      <c r="C29" s="13">
        <v>54.702500000000001</v>
      </c>
    </row>
    <row r="30" spans="2:3">
      <c r="B30" s="6">
        <v>91420319</v>
      </c>
      <c r="C30" s="13">
        <v>74.41</v>
      </c>
    </row>
    <row r="31" spans="2:3">
      <c r="B31" s="6">
        <v>91420326</v>
      </c>
      <c r="C31" s="13">
        <v>57.965000000000003</v>
      </c>
    </row>
    <row r="32" spans="2:3">
      <c r="B32" s="6">
        <v>91420331</v>
      </c>
      <c r="C32" s="13">
        <v>61.697499999999998</v>
      </c>
    </row>
    <row r="33" spans="2:3">
      <c r="B33" s="6">
        <v>91420338</v>
      </c>
      <c r="C33" s="13">
        <v>79.872500000000002</v>
      </c>
    </row>
    <row r="34" spans="2:3">
      <c r="B34" s="6">
        <v>91420344</v>
      </c>
      <c r="C34" s="13">
        <v>77.997500000000002</v>
      </c>
    </row>
    <row r="35" spans="2:3">
      <c r="B35" s="6">
        <v>91420345</v>
      </c>
      <c r="C35" s="13">
        <v>75.547499999999999</v>
      </c>
    </row>
    <row r="36" spans="2:3">
      <c r="B36" s="6">
        <v>91420347</v>
      </c>
      <c r="C36" s="13">
        <v>75.8125</v>
      </c>
    </row>
    <row r="37" spans="2:3">
      <c r="B37" s="6">
        <v>91420357</v>
      </c>
      <c r="C37" s="13">
        <v>66.782499999999999</v>
      </c>
    </row>
    <row r="38" spans="2:3">
      <c r="B38" s="6">
        <v>91420366</v>
      </c>
      <c r="C38" s="13">
        <v>66.741250000000008</v>
      </c>
    </row>
    <row r="39" spans="2:3">
      <c r="B39" s="6">
        <v>91420376</v>
      </c>
      <c r="C39" s="13">
        <v>83.894999999999996</v>
      </c>
    </row>
    <row r="40" spans="2:3">
      <c r="B40" s="6">
        <v>91420390</v>
      </c>
      <c r="C40" s="13">
        <v>67.772500000000008</v>
      </c>
    </row>
    <row r="41" spans="2:3">
      <c r="B41" s="6">
        <v>91420391</v>
      </c>
      <c r="C41" s="13">
        <v>90.607500000000002</v>
      </c>
    </row>
    <row r="42" spans="2:3" ht="15.75" thickBot="1">
      <c r="B42" s="6">
        <v>91420399</v>
      </c>
      <c r="C42" s="13">
        <v>69.632499999999993</v>
      </c>
    </row>
    <row r="43" spans="2:3" ht="15.75" thickBot="1">
      <c r="B43" s="14">
        <v>70920052</v>
      </c>
      <c r="C43" s="13">
        <v>25.366666666666667</v>
      </c>
    </row>
    <row r="44" spans="2:3" ht="15.75" thickBot="1">
      <c r="B44" s="15">
        <v>71020192</v>
      </c>
      <c r="C44" s="13">
        <v>39.733333333333334</v>
      </c>
    </row>
    <row r="45" spans="2:3" ht="15.75" thickBot="1">
      <c r="B45" s="16">
        <v>91320043</v>
      </c>
      <c r="C45" s="13">
        <v>40.883333333333333</v>
      </c>
    </row>
    <row r="46" spans="2:3" ht="15.75" thickBot="1">
      <c r="B46" s="15">
        <v>91320073</v>
      </c>
      <c r="C46" s="13">
        <v>39.566666666666663</v>
      </c>
    </row>
    <row r="47" spans="2:3" ht="15.75" thickBot="1">
      <c r="B47" s="15">
        <v>91320081</v>
      </c>
      <c r="C47" s="13">
        <v>40.166666666666671</v>
      </c>
    </row>
    <row r="48" spans="2:3" ht="15.75" thickBot="1">
      <c r="B48" s="16">
        <v>91420005</v>
      </c>
      <c r="C48" s="13">
        <v>94.2</v>
      </c>
    </row>
    <row r="49" spans="2:3" ht="15.75" thickBot="1">
      <c r="B49" s="16">
        <v>91420013</v>
      </c>
      <c r="C49" s="13">
        <v>89.2</v>
      </c>
    </row>
    <row r="50" spans="2:3" ht="15.75" thickBot="1">
      <c r="B50" s="16">
        <v>91420026</v>
      </c>
      <c r="C50" s="13">
        <v>49.45</v>
      </c>
    </row>
    <row r="51" spans="2:3" ht="15.75" thickBot="1">
      <c r="B51" s="16">
        <v>91420044</v>
      </c>
      <c r="C51" s="13">
        <v>62.45</v>
      </c>
    </row>
    <row r="52" spans="2:3" ht="15.75" thickBot="1">
      <c r="B52" s="16">
        <v>91420061</v>
      </c>
      <c r="C52" s="13">
        <v>90.65</v>
      </c>
    </row>
    <row r="53" spans="2:3" ht="15.75" thickBot="1">
      <c r="B53" s="16">
        <v>91420136</v>
      </c>
      <c r="C53" s="13">
        <v>51.8</v>
      </c>
    </row>
    <row r="54" spans="2:3" ht="15.75" thickBot="1">
      <c r="B54" s="16">
        <v>91420151</v>
      </c>
      <c r="C54" s="13">
        <v>52.8</v>
      </c>
    </row>
    <row r="55" spans="2:3" ht="15.75" thickBot="1">
      <c r="B55" s="16">
        <v>91420165</v>
      </c>
      <c r="C55" s="13">
        <v>80.25</v>
      </c>
    </row>
    <row r="56" spans="2:3" ht="15.75" thickBot="1">
      <c r="B56" s="16">
        <v>91420238</v>
      </c>
      <c r="C56" s="13">
        <v>53.966666666666669</v>
      </c>
    </row>
    <row r="57" spans="2:3" ht="15.75" thickBot="1">
      <c r="B57" s="16">
        <v>91420256</v>
      </c>
      <c r="C57" s="13">
        <v>43.983333333333334</v>
      </c>
    </row>
    <row r="58" spans="2:3" ht="15.75" thickBot="1">
      <c r="B58" s="16">
        <v>91420285</v>
      </c>
      <c r="C58" s="13">
        <v>53.833333333333336</v>
      </c>
    </row>
    <row r="59" spans="2:3" ht="15.75" thickBot="1">
      <c r="B59" s="16">
        <v>91420304</v>
      </c>
      <c r="C59" s="13">
        <v>40.299999999999997</v>
      </c>
    </row>
    <row r="60" spans="2:3" ht="15.75" thickBot="1">
      <c r="B60" s="16">
        <v>91420307</v>
      </c>
      <c r="C60" s="13">
        <v>76.366666666666674</v>
      </c>
    </row>
    <row r="61" spans="2:3" ht="15.75" thickBot="1">
      <c r="B61" s="16">
        <v>91420323</v>
      </c>
      <c r="C61" s="13">
        <v>83.15</v>
      </c>
    </row>
    <row r="62" spans="2:3" ht="15.75" thickBot="1">
      <c r="B62" s="16">
        <v>91420332</v>
      </c>
      <c r="C62" s="13">
        <v>69.266666666666666</v>
      </c>
    </row>
    <row r="63" spans="2:3">
      <c r="B63" s="17">
        <v>91420389</v>
      </c>
      <c r="C63" s="13">
        <v>66.366666666666674</v>
      </c>
    </row>
    <row r="64" spans="2:3">
      <c r="B64" s="18">
        <v>81220100</v>
      </c>
      <c r="C64" s="13">
        <v>1.78125</v>
      </c>
    </row>
    <row r="65" spans="2:8">
      <c r="B65" s="18">
        <v>91320017</v>
      </c>
      <c r="C65" s="13">
        <v>51.96875</v>
      </c>
    </row>
    <row r="66" spans="2:8">
      <c r="B66" s="18">
        <v>91320040</v>
      </c>
      <c r="C66" s="13">
        <v>0</v>
      </c>
    </row>
    <row r="67" spans="2:8">
      <c r="B67" s="18">
        <v>91420008</v>
      </c>
      <c r="C67" s="13">
        <v>65.84375</v>
      </c>
    </row>
    <row r="68" spans="2:8">
      <c r="B68" s="18">
        <v>91420009</v>
      </c>
      <c r="C68" s="13">
        <v>95.59375</v>
      </c>
    </row>
    <row r="69" spans="2:8">
      <c r="B69" s="18">
        <v>91420010</v>
      </c>
      <c r="C69" s="13">
        <v>90.34375</v>
      </c>
    </row>
    <row r="70" spans="2:8">
      <c r="B70" s="18">
        <v>91420011</v>
      </c>
      <c r="C70" s="13">
        <v>81.625</v>
      </c>
    </row>
    <row r="71" spans="2:8">
      <c r="B71" s="18">
        <v>91420022</v>
      </c>
      <c r="C71" s="13">
        <v>59.09375</v>
      </c>
    </row>
    <row r="72" spans="2:8">
      <c r="B72" s="18">
        <v>91420024</v>
      </c>
      <c r="C72" s="13">
        <v>78.625</v>
      </c>
    </row>
    <row r="73" spans="2:8">
      <c r="B73" s="18">
        <v>91420029</v>
      </c>
      <c r="C73" s="13">
        <v>89.40625</v>
      </c>
    </row>
    <row r="74" spans="2:8">
      <c r="B74" s="18">
        <v>91420036</v>
      </c>
      <c r="C74" s="13">
        <v>74.15625</v>
      </c>
    </row>
    <row r="75" spans="2:8">
      <c r="B75" s="18">
        <v>91420038</v>
      </c>
      <c r="C75" s="13">
        <v>81.90625</v>
      </c>
    </row>
    <row r="76" spans="2:8">
      <c r="B76" s="18">
        <v>91420039</v>
      </c>
      <c r="C76" s="13">
        <v>92.4375</v>
      </c>
    </row>
    <row r="77" spans="2:8">
      <c r="B77" s="18">
        <v>91420042</v>
      </c>
      <c r="C77" s="13">
        <v>77.96875</v>
      </c>
      <c r="H77">
        <f>68*0.725</f>
        <v>49.3</v>
      </c>
    </row>
    <row r="78" spans="2:8">
      <c r="B78" s="18">
        <v>91420045</v>
      </c>
      <c r="C78" s="13">
        <v>88.96875</v>
      </c>
    </row>
    <row r="79" spans="2:8">
      <c r="B79" s="18">
        <v>91420053</v>
      </c>
      <c r="C79" s="13">
        <v>83.4375</v>
      </c>
    </row>
    <row r="80" spans="2:8">
      <c r="B80" s="18">
        <v>91420065</v>
      </c>
      <c r="C80" s="13">
        <v>78.1875</v>
      </c>
    </row>
    <row r="81" spans="2:3">
      <c r="B81" s="18">
        <v>91420071</v>
      </c>
      <c r="C81" s="13">
        <v>83.65625</v>
      </c>
    </row>
    <row r="82" spans="2:3">
      <c r="B82" s="18">
        <v>91420076</v>
      </c>
      <c r="C82" s="13">
        <v>83.46875</v>
      </c>
    </row>
    <row r="83" spans="2:3">
      <c r="B83" s="18">
        <v>91420083</v>
      </c>
      <c r="C83" s="13">
        <v>87.28125</v>
      </c>
    </row>
    <row r="84" spans="2:3">
      <c r="B84" s="18">
        <v>91420089</v>
      </c>
      <c r="C84" s="13">
        <v>69.46875</v>
      </c>
    </row>
    <row r="85" spans="2:3">
      <c r="B85" s="18">
        <v>91420091</v>
      </c>
      <c r="C85" s="13">
        <v>79.53125</v>
      </c>
    </row>
    <row r="86" spans="2:3">
      <c r="B86" s="18">
        <v>91420124</v>
      </c>
      <c r="C86" s="13">
        <v>61.4375</v>
      </c>
    </row>
    <row r="87" spans="2:3">
      <c r="B87" s="18">
        <v>91420141</v>
      </c>
      <c r="C87" s="13">
        <v>73.59375</v>
      </c>
    </row>
    <row r="88" spans="2:3">
      <c r="B88" s="18">
        <v>91420143</v>
      </c>
      <c r="C88" s="13">
        <v>58.90625</v>
      </c>
    </row>
    <row r="89" spans="2:3">
      <c r="B89" s="18">
        <v>91420251</v>
      </c>
      <c r="C89" s="13">
        <v>84.125</v>
      </c>
    </row>
    <row r="90" spans="2:3">
      <c r="B90" s="18">
        <v>91420269</v>
      </c>
      <c r="C90" s="13">
        <v>59.9375</v>
      </c>
    </row>
    <row r="91" spans="2:3">
      <c r="B91" s="18">
        <v>91420277</v>
      </c>
      <c r="C91" s="13">
        <v>87.625</v>
      </c>
    </row>
    <row r="92" spans="2:3">
      <c r="B92" s="18">
        <v>91420287</v>
      </c>
      <c r="C92" s="13">
        <v>72.46875</v>
      </c>
    </row>
    <row r="93" spans="2:3">
      <c r="B93" s="18">
        <v>91420291</v>
      </c>
      <c r="C93" s="13">
        <v>64.90625</v>
      </c>
    </row>
    <row r="94" spans="2:3">
      <c r="B94" s="18">
        <v>91420314</v>
      </c>
      <c r="C94" s="13">
        <v>75.78125</v>
      </c>
    </row>
    <row r="95" spans="2:3">
      <c r="B95" s="18">
        <v>91420320</v>
      </c>
      <c r="C95" s="13">
        <v>67.53125</v>
      </c>
    </row>
    <row r="96" spans="2:3" ht="15.75" thickBot="1">
      <c r="B96" s="19">
        <v>91420151</v>
      </c>
      <c r="C96" s="13">
        <v>1.03125</v>
      </c>
    </row>
    <row r="97" spans="2:3" ht="15.75" thickBot="1">
      <c r="B97" s="19">
        <v>91420345</v>
      </c>
      <c r="C97" s="13">
        <v>1.03125</v>
      </c>
    </row>
    <row r="98" spans="2:3" ht="15.75" thickBot="1">
      <c r="B98" s="20">
        <v>91420173</v>
      </c>
      <c r="C98" s="13">
        <v>1.875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Asif Hussain</cp:lastModifiedBy>
  <dcterms:created xsi:type="dcterms:W3CDTF">2012-11-29T08:35:34Z</dcterms:created>
  <dcterms:modified xsi:type="dcterms:W3CDTF">2013-07-02T07:37:33Z</dcterms:modified>
</cp:coreProperties>
</file>