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export" sheetId="2" r:id="rId1"/>
  </sheets>
  <definedNames>
    <definedName name="_xlnm.Print_Area" localSheetId="0">export!$A$1:$Q$38</definedName>
  </definedNames>
  <calcPr calcId="124519"/>
</workbook>
</file>

<file path=xl/calcChain.xml><?xml version="1.0" encoding="utf-8"?>
<calcChain xmlns="http://schemas.openxmlformats.org/spreadsheetml/2006/main">
  <c r="L11" i="2"/>
  <c r="L12"/>
  <c r="L13"/>
  <c r="L14"/>
  <c r="L15"/>
  <c r="L16"/>
  <c r="L17"/>
  <c r="L18"/>
  <c r="L19"/>
  <c r="L20"/>
  <c r="L22"/>
  <c r="L23"/>
  <c r="L24"/>
  <c r="L25"/>
  <c r="L28"/>
  <c r="L29"/>
  <c r="L30"/>
  <c r="L31"/>
  <c r="L32"/>
  <c r="L33"/>
  <c r="L35"/>
  <c r="L10"/>
  <c r="I11"/>
  <c r="I12"/>
  <c r="I13"/>
  <c r="I14"/>
  <c r="I15"/>
  <c r="I16"/>
  <c r="I17"/>
  <c r="I18"/>
  <c r="I19"/>
  <c r="I20"/>
  <c r="I22"/>
  <c r="I23"/>
  <c r="I24"/>
  <c r="I25"/>
  <c r="I28"/>
  <c r="I29"/>
  <c r="I30"/>
  <c r="I31"/>
  <c r="I32"/>
  <c r="I33"/>
  <c r="I35"/>
  <c r="I10"/>
  <c r="N10" s="1"/>
  <c r="P10" s="1"/>
  <c r="N31" l="1"/>
  <c r="N25"/>
  <c r="N20"/>
  <c r="N16"/>
  <c r="N12"/>
  <c r="N29"/>
  <c r="N18"/>
  <c r="P18" s="1"/>
  <c r="N32"/>
  <c r="N28"/>
  <c r="N22"/>
  <c r="P22" s="1"/>
  <c r="N17"/>
  <c r="P17" s="1"/>
  <c r="N13"/>
  <c r="N33"/>
  <c r="N23"/>
  <c r="P23" s="1"/>
  <c r="N35"/>
  <c r="P35" s="1"/>
  <c r="N30"/>
  <c r="P30" s="1"/>
  <c r="N24"/>
  <c r="P24" s="1"/>
  <c r="N19"/>
  <c r="P19" s="1"/>
  <c r="N15"/>
  <c r="P15" s="1"/>
  <c r="N11"/>
  <c r="P11" s="1"/>
  <c r="N14"/>
  <c r="P25"/>
  <c r="P33"/>
  <c r="P32"/>
  <c r="P31"/>
  <c r="P29"/>
  <c r="P28"/>
  <c r="P20"/>
  <c r="P16"/>
  <c r="P14"/>
  <c r="P13"/>
  <c r="P12"/>
</calcChain>
</file>

<file path=xl/sharedStrings.xml><?xml version="1.0" encoding="utf-8"?>
<sst xmlns="http://schemas.openxmlformats.org/spreadsheetml/2006/main" count="52" uniqueCount="51">
  <si>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</si>
  <si>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</si>
  <si>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</si>
  <si>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</si>
  <si>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</si>
  <si>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Course Code:</t>
    </r>
    <r>
      <rPr>
        <sz val="11"/>
        <color theme="1"/>
        <rFont val="Calibri"/>
        <family val="2"/>
        <scheme val="minor"/>
      </rPr>
      <t xml:space="preserve"> EE455</t>
    </r>
  </si>
  <si>
    <r>
      <t>Course Title:</t>
    </r>
    <r>
      <rPr>
        <sz val="11"/>
        <color theme="1"/>
        <rFont val="Calibri"/>
        <family val="2"/>
        <scheme val="minor"/>
      </rPr>
      <t>Industrial Electronics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</si>
  <si>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</si>
  <si>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</si>
  <si>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</si>
  <si>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</si>
  <si>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</si>
  <si>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</si>
  <si>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</si>
  <si>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</si>
  <si>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</si>
  <si>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</si>
  <si>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</si>
  <si>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NAEEM</t>
  </si>
  <si>
    <t>USMAN ALI</t>
  </si>
  <si>
    <t>__________________</t>
  </si>
  <si>
    <t>Resourse Person</t>
  </si>
  <si>
    <t>_____________________</t>
  </si>
  <si>
    <t>Chairman / Chairperson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</si>
  <si>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</si>
  <si>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>Section:A</t>
  </si>
  <si>
    <r>
      <t>Resource Person</t>
    </r>
    <r>
      <rPr>
        <sz val="11"/>
        <color theme="1"/>
        <rFont val="Calibri"/>
        <family val="2"/>
        <scheme val="minor"/>
      </rPr>
      <t>: Nauman Ahmad</t>
    </r>
  </si>
  <si>
    <t>MUDASAR NAWAZ</t>
  </si>
  <si>
    <t>MAJID REHAN KHAN</t>
  </si>
  <si>
    <t>AAMAR SHARIF</t>
  </si>
  <si>
    <t>RANA HAMMAD ZAHEER</t>
  </si>
  <si>
    <t>INTISAR AHMED</t>
  </si>
  <si>
    <t>AHMED HASSAN</t>
  </si>
  <si>
    <t xml:space="preserve">HUSNAIN MANZOOR SULEHRIA </t>
  </si>
  <si>
    <t xml:space="preserve">FAIZA ZUBAIR </t>
  </si>
  <si>
    <t>MUHAMMAD YASIR</t>
  </si>
  <si>
    <t>HAFIZ RAZA IFTIKHAR</t>
  </si>
  <si>
    <t>MUHAMMAD QADEER ANWER</t>
  </si>
  <si>
    <t>MUHAMMAD IMRAN</t>
  </si>
  <si>
    <t>HAROON AHTSHAM</t>
  </si>
  <si>
    <t>MUHAMMAD AWAIS AKHTAR</t>
  </si>
  <si>
    <t xml:space="preserve">MUHAMMAD NAWAZ LEGHARI </t>
  </si>
  <si>
    <t>WAQAR AHMAD</t>
  </si>
  <si>
    <t xml:space="preserve">IRFAN ABBAS </t>
  </si>
  <si>
    <t>YASIR SALEEM</t>
  </si>
  <si>
    <t xml:space="preserve">ASIF NIAZ </t>
  </si>
  <si>
    <t>Email: nauman.ahmad@umt.edu.pk</t>
  </si>
  <si>
    <t>Arusha Azhar</t>
  </si>
  <si>
    <t>Rabia Ijaz</t>
  </si>
  <si>
    <t>Nida Ali</t>
  </si>
  <si>
    <t>Saira Zafar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</si>
</sst>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66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1" fontId="16" fillId="0" borderId="10" xfId="0" applyNumberFormat="1" applyFont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8" fillId="0" borderId="17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16" fillId="0" borderId="10" xfId="0" applyFont="1" applyFill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10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showGridLines="0" tabSelected="1" view="pageBreakPreview" topLeftCell="A2" zoomScaleNormal="110" zoomScaleSheetLayoutView="100" workbookViewId="0">
      <selection activeCell="Q11" sqref="Q11:Q35"/>
    </sheetView>
  </sheetViews>
  <sheetFormatPr defaultRowHeight="15"/>
  <cols>
    <col min="1" max="1" width="5.140625" bestFit="1" customWidth="1"/>
    <col min="2" max="2" width="10.5703125" bestFit="1" customWidth="1"/>
    <col min="3" max="3" width="34.7109375" bestFit="1" customWidth="1"/>
    <col min="4" max="5" width="3" customWidth="1"/>
    <col min="6" max="7" width="3.7109375" customWidth="1"/>
    <col min="8" max="8" width="4" customWidth="1"/>
    <col min="9" max="9" width="5.42578125" bestFit="1" customWidth="1"/>
    <col min="10" max="10" width="3.140625" customWidth="1"/>
    <col min="11" max="11" width="4" customWidth="1"/>
    <col min="12" max="12" width="5.42578125" bestFit="1" customWidth="1"/>
    <col min="13" max="13" width="5.5703125" bestFit="1" customWidth="1"/>
    <col min="14" max="14" width="9.28515625" bestFit="1" customWidth="1"/>
    <col min="15" max="15" width="9.140625" customWidth="1"/>
    <col min="16" max="17" width="6.42578125" bestFit="1" customWidth="1"/>
  </cols>
  <sheetData>
    <row r="1" spans="1:17" ht="22.5" customHeight="1">
      <c r="A1" s="18"/>
      <c r="B1" s="18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6" t="s">
        <v>1</v>
      </c>
      <c r="M1" s="26"/>
      <c r="N1" s="26"/>
      <c r="O1" s="26"/>
      <c r="P1" s="26"/>
      <c r="Q1" s="26"/>
    </row>
    <row r="2" spans="1:17" ht="17.25" customHeight="1">
      <c r="A2" s="18"/>
      <c r="B2" s="18"/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6" t="s">
        <v>3</v>
      </c>
      <c r="M2" s="26"/>
      <c r="N2" s="26"/>
      <c r="O2" s="26"/>
      <c r="P2" s="26"/>
      <c r="Q2" s="26"/>
    </row>
    <row r="3" spans="1:17" ht="19.5" customHeight="1">
      <c r="A3" s="18"/>
      <c r="B3" s="18"/>
      <c r="C3" s="27" t="s">
        <v>4</v>
      </c>
      <c r="D3" s="27"/>
      <c r="E3" s="27"/>
      <c r="F3" s="27"/>
      <c r="G3" s="27"/>
      <c r="H3" s="27"/>
      <c r="I3" s="27"/>
      <c r="J3" s="27"/>
      <c r="K3" s="27"/>
      <c r="L3" s="26" t="s">
        <v>24</v>
      </c>
      <c r="M3" s="26"/>
      <c r="N3" s="26"/>
      <c r="O3" s="26"/>
      <c r="P3" s="26"/>
      <c r="Q3" s="26"/>
    </row>
    <row r="4" spans="1:17" ht="24.75" customHeight="1">
      <c r="A4" s="18"/>
      <c r="B4" s="18"/>
      <c r="C4" s="25"/>
      <c r="D4" s="25"/>
      <c r="E4" s="25"/>
      <c r="F4" s="25"/>
      <c r="G4" s="25"/>
      <c r="H4" s="25"/>
      <c r="I4" s="25"/>
      <c r="J4" s="25"/>
      <c r="K4" s="25"/>
      <c r="L4" s="18"/>
      <c r="M4" s="18"/>
      <c r="N4" s="18"/>
      <c r="O4" s="18"/>
      <c r="P4" s="18"/>
      <c r="Q4" s="18"/>
    </row>
    <row r="5" spans="1:17">
      <c r="A5" s="24" t="s">
        <v>5</v>
      </c>
      <c r="B5" s="24"/>
      <c r="C5" s="24"/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6" t="s">
        <v>25</v>
      </c>
      <c r="P5" s="26"/>
      <c r="Q5" s="26"/>
    </row>
    <row r="6" spans="1:17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8"/>
      <c r="P6" s="18"/>
      <c r="Q6" s="18"/>
    </row>
    <row r="7" spans="1:17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 t="s">
        <v>46</v>
      </c>
      <c r="N7" s="24"/>
      <c r="O7" s="24"/>
      <c r="P7" s="24"/>
      <c r="Q7" s="24"/>
    </row>
    <row r="8" spans="1:17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6.75" customHeight="1">
      <c r="A9" s="20" t="s">
        <v>7</v>
      </c>
      <c r="B9" s="20" t="s">
        <v>8</v>
      </c>
      <c r="C9" s="20" t="s">
        <v>9</v>
      </c>
      <c r="D9" s="22" t="s">
        <v>10</v>
      </c>
      <c r="E9" s="23"/>
      <c r="F9" s="23"/>
      <c r="G9" s="23"/>
      <c r="H9" s="23"/>
      <c r="I9" s="2" t="s">
        <v>11</v>
      </c>
      <c r="J9" s="22" t="s">
        <v>12</v>
      </c>
      <c r="K9" s="23"/>
      <c r="L9" s="2" t="s">
        <v>11</v>
      </c>
      <c r="M9" s="2" t="s">
        <v>13</v>
      </c>
      <c r="N9" s="2" t="s">
        <v>14</v>
      </c>
      <c r="O9" s="2" t="s">
        <v>15</v>
      </c>
      <c r="P9" s="2" t="s">
        <v>16</v>
      </c>
      <c r="Q9" s="20" t="s">
        <v>17</v>
      </c>
    </row>
    <row r="10" spans="1:17" ht="15.75" thickBot="1">
      <c r="A10" s="21"/>
      <c r="B10" s="21"/>
      <c r="C10" s="21"/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6">
        <f t="shared" ref="I10:I20" si="0">((D10+E10+F10+G10+H10)/50)*15</f>
        <v>15</v>
      </c>
      <c r="J10" s="2">
        <v>10</v>
      </c>
      <c r="K10" s="2">
        <v>20</v>
      </c>
      <c r="L10" s="7">
        <f t="shared" ref="L10:L20" si="1">((J10+K10)/30)*10</f>
        <v>10</v>
      </c>
      <c r="M10" s="2">
        <v>25</v>
      </c>
      <c r="N10" s="6">
        <f t="shared" ref="N10:N20" si="2">I10+L10+M10</f>
        <v>50</v>
      </c>
      <c r="O10" s="6">
        <v>50</v>
      </c>
      <c r="P10" s="6">
        <f>N10+O10</f>
        <v>100</v>
      </c>
      <c r="Q10" s="21"/>
    </row>
    <row r="11" spans="1:17" ht="15.75" thickBot="1">
      <c r="A11" s="3">
        <v>1</v>
      </c>
      <c r="B11" s="4">
        <v>70920052</v>
      </c>
      <c r="C11" s="4" t="s">
        <v>18</v>
      </c>
      <c r="D11" s="1">
        <v>2</v>
      </c>
      <c r="E11" s="1">
        <v>5</v>
      </c>
      <c r="F11" s="1">
        <v>7</v>
      </c>
      <c r="G11" s="1">
        <v>5</v>
      </c>
      <c r="H11" s="1">
        <v>5</v>
      </c>
      <c r="I11" s="7">
        <f t="shared" si="0"/>
        <v>7.1999999999999993</v>
      </c>
      <c r="J11" s="1">
        <v>10</v>
      </c>
      <c r="K11" s="1">
        <v>10</v>
      </c>
      <c r="L11" s="7">
        <f t="shared" si="1"/>
        <v>6.6666666666666661</v>
      </c>
      <c r="M11" s="1">
        <v>11.5</v>
      </c>
      <c r="N11" s="7">
        <f t="shared" si="2"/>
        <v>25.366666666666667</v>
      </c>
      <c r="O11" s="6">
        <v>0</v>
      </c>
      <c r="P11" s="7">
        <f t="shared" ref="P11:P20" si="3">SUM($N11:$O11)</f>
        <v>25.366666666666667</v>
      </c>
      <c r="Q11" s="6"/>
    </row>
    <row r="12" spans="1:17" s="13" customFormat="1" ht="15.75" thickBot="1">
      <c r="A12" s="8">
        <v>2</v>
      </c>
      <c r="B12" s="9">
        <v>71020192</v>
      </c>
      <c r="C12" s="9" t="s">
        <v>27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I12" s="12">
        <f t="shared" si="0"/>
        <v>7.5</v>
      </c>
      <c r="J12" s="10">
        <v>10</v>
      </c>
      <c r="K12" s="10">
        <v>15</v>
      </c>
      <c r="L12" s="12">
        <f t="shared" si="1"/>
        <v>8.3333333333333339</v>
      </c>
      <c r="M12" s="10">
        <v>14</v>
      </c>
      <c r="N12" s="12">
        <f t="shared" si="2"/>
        <v>29.833333333333336</v>
      </c>
      <c r="O12" s="11">
        <v>20</v>
      </c>
      <c r="P12" s="12">
        <f t="shared" si="3"/>
        <v>49.833333333333336</v>
      </c>
      <c r="Q12" s="6"/>
    </row>
    <row r="13" spans="1:17" s="13" customFormat="1" ht="15.75" thickBot="1">
      <c r="A13" s="8">
        <v>3</v>
      </c>
      <c r="B13" s="9">
        <v>91320043</v>
      </c>
      <c r="C13" s="9" t="s">
        <v>28</v>
      </c>
      <c r="D13" s="10">
        <v>5</v>
      </c>
      <c r="E13" s="10">
        <v>5</v>
      </c>
      <c r="F13" s="10">
        <v>5</v>
      </c>
      <c r="G13" s="10">
        <v>5</v>
      </c>
      <c r="H13" s="10">
        <v>5</v>
      </c>
      <c r="I13" s="12">
        <f t="shared" si="0"/>
        <v>7.5</v>
      </c>
      <c r="J13" s="10">
        <v>10</v>
      </c>
      <c r="K13" s="10">
        <v>15</v>
      </c>
      <c r="L13" s="12">
        <f t="shared" si="1"/>
        <v>8.3333333333333339</v>
      </c>
      <c r="M13" s="10">
        <v>11</v>
      </c>
      <c r="N13" s="12">
        <f t="shared" si="2"/>
        <v>26.833333333333336</v>
      </c>
      <c r="O13" s="11">
        <v>23</v>
      </c>
      <c r="P13" s="12">
        <f t="shared" si="3"/>
        <v>49.833333333333336</v>
      </c>
      <c r="Q13" s="6"/>
    </row>
    <row r="14" spans="1:17" s="13" customFormat="1" ht="15.75" thickBot="1">
      <c r="A14" s="8">
        <v>4</v>
      </c>
      <c r="B14" s="9">
        <v>91320073</v>
      </c>
      <c r="C14" s="9" t="s">
        <v>29</v>
      </c>
      <c r="D14" s="10">
        <v>5</v>
      </c>
      <c r="E14" s="10">
        <v>5</v>
      </c>
      <c r="F14" s="10">
        <v>5</v>
      </c>
      <c r="G14" s="10">
        <v>5</v>
      </c>
      <c r="H14" s="10">
        <v>5</v>
      </c>
      <c r="I14" s="12">
        <f t="shared" si="0"/>
        <v>7.5</v>
      </c>
      <c r="J14" s="10">
        <v>10</v>
      </c>
      <c r="K14" s="10">
        <v>10</v>
      </c>
      <c r="L14" s="12">
        <f t="shared" si="1"/>
        <v>6.6666666666666661</v>
      </c>
      <c r="M14" s="10">
        <v>14</v>
      </c>
      <c r="N14" s="12">
        <f t="shared" si="2"/>
        <v>28.166666666666664</v>
      </c>
      <c r="O14" s="12">
        <v>22</v>
      </c>
      <c r="P14" s="12">
        <f t="shared" si="3"/>
        <v>50.166666666666664</v>
      </c>
      <c r="Q14" s="6"/>
    </row>
    <row r="15" spans="1:17" s="13" customFormat="1" ht="15.75" thickBot="1">
      <c r="A15" s="8">
        <v>5</v>
      </c>
      <c r="B15" s="9">
        <v>91320081</v>
      </c>
      <c r="C15" s="9" t="s">
        <v>19</v>
      </c>
      <c r="D15" s="10">
        <v>5</v>
      </c>
      <c r="E15" s="10">
        <v>5</v>
      </c>
      <c r="F15" s="10">
        <v>5</v>
      </c>
      <c r="G15" s="10">
        <v>5</v>
      </c>
      <c r="H15" s="10">
        <v>5</v>
      </c>
      <c r="I15" s="12">
        <f t="shared" si="0"/>
        <v>7.5</v>
      </c>
      <c r="J15" s="10">
        <v>10</v>
      </c>
      <c r="K15" s="10">
        <v>16</v>
      </c>
      <c r="L15" s="12">
        <f t="shared" si="1"/>
        <v>8.6666666666666679</v>
      </c>
      <c r="M15" s="10">
        <v>13</v>
      </c>
      <c r="N15" s="12">
        <f t="shared" si="2"/>
        <v>29.166666666666668</v>
      </c>
      <c r="O15" s="12">
        <v>21</v>
      </c>
      <c r="P15" s="12">
        <f t="shared" si="3"/>
        <v>50.166666666666671</v>
      </c>
      <c r="Q15" s="6"/>
    </row>
    <row r="16" spans="1:17" ht="15.75" thickBot="1">
      <c r="A16" s="3">
        <v>6</v>
      </c>
      <c r="B16" s="5">
        <v>91420005</v>
      </c>
      <c r="C16" s="5" t="s">
        <v>30</v>
      </c>
      <c r="D16" s="1">
        <v>10</v>
      </c>
      <c r="E16" s="1">
        <v>10</v>
      </c>
      <c r="F16" s="1">
        <v>9</v>
      </c>
      <c r="G16" s="1">
        <v>10</v>
      </c>
      <c r="H16" s="1">
        <v>10</v>
      </c>
      <c r="I16" s="7">
        <f t="shared" si="0"/>
        <v>14.7</v>
      </c>
      <c r="J16" s="1">
        <v>10</v>
      </c>
      <c r="K16" s="1">
        <v>20</v>
      </c>
      <c r="L16" s="7">
        <f t="shared" si="1"/>
        <v>10</v>
      </c>
      <c r="M16" s="1">
        <v>21.5</v>
      </c>
      <c r="N16" s="7">
        <f t="shared" si="2"/>
        <v>46.2</v>
      </c>
      <c r="O16" s="7">
        <v>48</v>
      </c>
      <c r="P16" s="7">
        <f t="shared" si="3"/>
        <v>94.2</v>
      </c>
      <c r="Q16" s="6"/>
    </row>
    <row r="17" spans="1:17" ht="15.75" thickBot="1">
      <c r="A17" s="3">
        <v>7</v>
      </c>
      <c r="B17" s="5">
        <v>91420013</v>
      </c>
      <c r="C17" s="5" t="s">
        <v>31</v>
      </c>
      <c r="D17" s="1">
        <v>10</v>
      </c>
      <c r="E17" s="1">
        <v>10</v>
      </c>
      <c r="F17" s="1">
        <v>10</v>
      </c>
      <c r="G17" s="1">
        <v>10</v>
      </c>
      <c r="H17" s="1">
        <v>9</v>
      </c>
      <c r="I17" s="7">
        <f t="shared" si="0"/>
        <v>14.7</v>
      </c>
      <c r="J17" s="1">
        <v>10</v>
      </c>
      <c r="K17" s="1">
        <v>20</v>
      </c>
      <c r="L17" s="7">
        <f t="shared" si="1"/>
        <v>10</v>
      </c>
      <c r="M17" s="1">
        <v>22.5</v>
      </c>
      <c r="N17" s="7">
        <f t="shared" si="2"/>
        <v>47.2</v>
      </c>
      <c r="O17" s="7">
        <v>43</v>
      </c>
      <c r="P17" s="7">
        <f t="shared" si="3"/>
        <v>90.2</v>
      </c>
      <c r="Q17" s="6"/>
    </row>
    <row r="18" spans="1:17" s="13" customFormat="1" ht="15.75" thickBot="1">
      <c r="A18" s="8">
        <v>8</v>
      </c>
      <c r="B18" s="9">
        <v>91420026</v>
      </c>
      <c r="C18" s="9" t="s">
        <v>32</v>
      </c>
      <c r="D18" s="10">
        <v>1</v>
      </c>
      <c r="E18" s="14">
        <v>3.5</v>
      </c>
      <c r="F18" s="10">
        <v>2</v>
      </c>
      <c r="G18" s="10">
        <v>5</v>
      </c>
      <c r="H18" s="10">
        <v>5</v>
      </c>
      <c r="I18" s="12">
        <f t="shared" si="0"/>
        <v>4.95</v>
      </c>
      <c r="J18" s="10">
        <v>10</v>
      </c>
      <c r="K18" s="10">
        <v>14</v>
      </c>
      <c r="L18" s="12">
        <f t="shared" si="1"/>
        <v>8</v>
      </c>
      <c r="M18" s="10">
        <v>8.5</v>
      </c>
      <c r="N18" s="12">
        <f t="shared" si="2"/>
        <v>21.45</v>
      </c>
      <c r="O18" s="12">
        <v>29</v>
      </c>
      <c r="P18" s="12">
        <f t="shared" si="3"/>
        <v>50.45</v>
      </c>
      <c r="Q18" s="6"/>
    </row>
    <row r="19" spans="1:17" ht="15.75" thickBot="1">
      <c r="A19" s="3">
        <v>9</v>
      </c>
      <c r="B19" s="5">
        <v>91420044</v>
      </c>
      <c r="C19" s="5" t="s">
        <v>33</v>
      </c>
      <c r="D19" s="1">
        <v>5</v>
      </c>
      <c r="E19" s="1">
        <v>5.5</v>
      </c>
      <c r="F19" s="1">
        <v>5</v>
      </c>
      <c r="G19" s="1">
        <v>5</v>
      </c>
      <c r="H19" s="1">
        <v>6</v>
      </c>
      <c r="I19" s="7">
        <f t="shared" si="0"/>
        <v>7.95</v>
      </c>
      <c r="J19" s="1">
        <v>10</v>
      </c>
      <c r="K19" s="1">
        <v>20</v>
      </c>
      <c r="L19" s="7">
        <f t="shared" si="1"/>
        <v>10</v>
      </c>
      <c r="M19" s="1">
        <v>7.5</v>
      </c>
      <c r="N19" s="7">
        <f t="shared" si="2"/>
        <v>25.45</v>
      </c>
      <c r="O19" s="7">
        <v>37</v>
      </c>
      <c r="P19" s="7">
        <f t="shared" si="3"/>
        <v>62.45</v>
      </c>
      <c r="Q19" s="6"/>
    </row>
    <row r="20" spans="1:17" ht="15.75" thickBot="1">
      <c r="A20" s="3">
        <v>10</v>
      </c>
      <c r="B20" s="5">
        <v>91420061</v>
      </c>
      <c r="C20" s="5" t="s">
        <v>34</v>
      </c>
      <c r="D20" s="1">
        <v>2</v>
      </c>
      <c r="E20" s="1">
        <v>5.5</v>
      </c>
      <c r="F20" s="1">
        <v>6</v>
      </c>
      <c r="G20" s="1">
        <v>9</v>
      </c>
      <c r="H20" s="1">
        <v>8</v>
      </c>
      <c r="I20" s="7">
        <f t="shared" si="0"/>
        <v>9.15</v>
      </c>
      <c r="J20" s="1">
        <v>10</v>
      </c>
      <c r="K20" s="1">
        <v>18.5</v>
      </c>
      <c r="L20" s="7">
        <f t="shared" si="1"/>
        <v>9.5</v>
      </c>
      <c r="M20" s="1">
        <v>23</v>
      </c>
      <c r="N20" s="7">
        <f t="shared" si="2"/>
        <v>41.65</v>
      </c>
      <c r="O20" s="7">
        <v>49</v>
      </c>
      <c r="P20" s="7">
        <f t="shared" si="3"/>
        <v>90.65</v>
      </c>
      <c r="Q20" s="6"/>
    </row>
    <row r="21" spans="1:17" ht="15.75" thickBot="1">
      <c r="A21" s="3">
        <v>11</v>
      </c>
      <c r="B21" s="5">
        <v>91420126</v>
      </c>
      <c r="C21" s="5" t="s">
        <v>49</v>
      </c>
      <c r="D21" s="1">
        <v>5.5</v>
      </c>
      <c r="E21" s="1">
        <v>4</v>
      </c>
      <c r="F21" s="1">
        <v>3.333333333333333</v>
      </c>
      <c r="G21" s="1">
        <v>4.5</v>
      </c>
      <c r="H21" s="1">
        <v>6.5</v>
      </c>
      <c r="I21" s="7">
        <v>9.1999999999999993</v>
      </c>
      <c r="J21" s="1">
        <v>8</v>
      </c>
      <c r="K21" s="1">
        <v>4.3</v>
      </c>
      <c r="L21" s="7">
        <v>5</v>
      </c>
      <c r="M21" s="1">
        <v>22</v>
      </c>
      <c r="N21" s="7">
        <v>37.799999999999997</v>
      </c>
      <c r="O21" s="7">
        <v>38.5</v>
      </c>
      <c r="P21" s="7">
        <v>76.3</v>
      </c>
      <c r="Q21" s="6"/>
    </row>
    <row r="22" spans="1:17" ht="15.75" thickBot="1">
      <c r="A22" s="3">
        <v>12</v>
      </c>
      <c r="B22" s="5">
        <v>91420136</v>
      </c>
      <c r="C22" s="5" t="s">
        <v>35</v>
      </c>
      <c r="D22" s="1">
        <v>1</v>
      </c>
      <c r="E22" s="1">
        <v>0</v>
      </c>
      <c r="F22" s="1">
        <v>8</v>
      </c>
      <c r="G22" s="1">
        <v>7</v>
      </c>
      <c r="H22" s="1">
        <v>5</v>
      </c>
      <c r="I22" s="7">
        <f>((D22+E22+F22+G22+H22)/50)*15</f>
        <v>6.3</v>
      </c>
      <c r="J22" s="1">
        <v>10</v>
      </c>
      <c r="K22" s="1">
        <v>14</v>
      </c>
      <c r="L22" s="7">
        <f>((J22+K22)/30)*10</f>
        <v>8</v>
      </c>
      <c r="M22" s="1">
        <v>12</v>
      </c>
      <c r="N22" s="7">
        <f>I22+L22+M22</f>
        <v>26.3</v>
      </c>
      <c r="O22" s="7">
        <v>25.5</v>
      </c>
      <c r="P22" s="7">
        <f>SUM($N22:$O22)</f>
        <v>51.8</v>
      </c>
      <c r="Q22" s="6"/>
    </row>
    <row r="23" spans="1:17" ht="15.75" thickBot="1">
      <c r="A23" s="3">
        <v>13</v>
      </c>
      <c r="B23" s="5">
        <v>91420151</v>
      </c>
      <c r="C23" s="5" t="s">
        <v>36</v>
      </c>
      <c r="D23" s="1">
        <v>3</v>
      </c>
      <c r="E23" s="1">
        <v>2</v>
      </c>
      <c r="F23" s="1">
        <v>3</v>
      </c>
      <c r="G23" s="1">
        <v>1</v>
      </c>
      <c r="H23" s="1">
        <v>7</v>
      </c>
      <c r="I23" s="7">
        <f>((D23+E23+F23+G23+H23)/50)*15</f>
        <v>4.8</v>
      </c>
      <c r="J23" s="1">
        <v>10</v>
      </c>
      <c r="K23" s="1">
        <v>17</v>
      </c>
      <c r="L23" s="7">
        <f>((J23+K23)/30)*10</f>
        <v>9</v>
      </c>
      <c r="M23" s="1">
        <v>10</v>
      </c>
      <c r="N23" s="7">
        <f>I23+L23+M23</f>
        <v>23.8</v>
      </c>
      <c r="O23" s="7">
        <v>29</v>
      </c>
      <c r="P23" s="7">
        <f>SUM($N23:$O23)</f>
        <v>52.8</v>
      </c>
      <c r="Q23" s="6"/>
    </row>
    <row r="24" spans="1:17" ht="15.75" thickBot="1">
      <c r="A24" s="3">
        <v>14</v>
      </c>
      <c r="B24" s="5">
        <v>91420165</v>
      </c>
      <c r="C24" s="5" t="s">
        <v>37</v>
      </c>
      <c r="D24" s="1">
        <v>5</v>
      </c>
      <c r="E24" s="1">
        <v>3.5</v>
      </c>
      <c r="F24" s="1">
        <v>6</v>
      </c>
      <c r="G24" s="1">
        <v>6</v>
      </c>
      <c r="H24" s="1">
        <v>7</v>
      </c>
      <c r="I24" s="7">
        <f>((D24+E24+F24+G24+H24)/50)*15</f>
        <v>8.25</v>
      </c>
      <c r="J24" s="1">
        <v>10</v>
      </c>
      <c r="K24" s="1">
        <v>14</v>
      </c>
      <c r="L24" s="7">
        <f>((J24+K24)/30)*10</f>
        <v>8</v>
      </c>
      <c r="M24" s="1">
        <v>18</v>
      </c>
      <c r="N24" s="7">
        <f>I24+L24+M24</f>
        <v>34.25</v>
      </c>
      <c r="O24" s="7">
        <v>46</v>
      </c>
      <c r="P24" s="7">
        <f>SUM($N24:$O24)</f>
        <v>80.25</v>
      </c>
      <c r="Q24" s="6"/>
    </row>
    <row r="25" spans="1:17" ht="15.75" thickBot="1">
      <c r="A25" s="3">
        <v>15</v>
      </c>
      <c r="B25" s="5">
        <v>91420238</v>
      </c>
      <c r="C25" s="5" t="s">
        <v>38</v>
      </c>
      <c r="D25" s="1">
        <v>5</v>
      </c>
      <c r="E25" s="1">
        <v>1</v>
      </c>
      <c r="F25" s="1">
        <v>4</v>
      </c>
      <c r="G25" s="1">
        <v>3</v>
      </c>
      <c r="H25" s="1">
        <v>3</v>
      </c>
      <c r="I25" s="7">
        <f>((D25+E25+F25+G25+H25)/50)*15</f>
        <v>4.8</v>
      </c>
      <c r="J25" s="1">
        <v>10</v>
      </c>
      <c r="K25" s="1">
        <v>10</v>
      </c>
      <c r="L25" s="7">
        <f>((J25+K25)/30)*10</f>
        <v>6.6666666666666661</v>
      </c>
      <c r="M25" s="1">
        <v>9</v>
      </c>
      <c r="N25" s="7">
        <f>I25+L25+M25</f>
        <v>20.466666666666665</v>
      </c>
      <c r="O25" s="7">
        <v>33.5</v>
      </c>
      <c r="P25" s="7">
        <f>SUM($N25:$O25)</f>
        <v>53.966666666666669</v>
      </c>
      <c r="Q25" s="6"/>
    </row>
    <row r="26" spans="1:17" ht="15.75" thickBot="1">
      <c r="A26" s="3">
        <v>16</v>
      </c>
      <c r="B26" s="5">
        <v>91420239</v>
      </c>
      <c r="C26" s="5" t="s">
        <v>47</v>
      </c>
      <c r="D26" s="1">
        <v>9</v>
      </c>
      <c r="E26" s="1">
        <v>7.333333333333333</v>
      </c>
      <c r="F26" s="1">
        <v>8.6666666666666679</v>
      </c>
      <c r="G26" s="1">
        <v>9.3000000000000007</v>
      </c>
      <c r="H26" s="1">
        <v>12.862500000000001</v>
      </c>
      <c r="I26" s="7">
        <v>9.1999999999999993</v>
      </c>
      <c r="J26" s="1">
        <v>8</v>
      </c>
      <c r="K26" s="1">
        <v>4.3</v>
      </c>
      <c r="L26" s="7">
        <v>5</v>
      </c>
      <c r="M26" s="1">
        <v>15</v>
      </c>
      <c r="N26" s="7">
        <v>37.162500000000001</v>
      </c>
      <c r="O26" s="7">
        <v>45</v>
      </c>
      <c r="P26" s="7">
        <v>82.162499999999994</v>
      </c>
      <c r="Q26" s="6"/>
    </row>
    <row r="27" spans="1:17" ht="15.75" thickBot="1">
      <c r="A27" s="3">
        <v>17</v>
      </c>
      <c r="B27" s="5">
        <v>91420254</v>
      </c>
      <c r="C27" s="5" t="s">
        <v>50</v>
      </c>
      <c r="D27" s="1">
        <v>8</v>
      </c>
      <c r="E27" s="1">
        <v>9.6666666666666661</v>
      </c>
      <c r="F27" s="1">
        <v>6.6666666666666661</v>
      </c>
      <c r="G27" s="1">
        <v>7.5</v>
      </c>
      <c r="H27" s="1">
        <v>11.9375</v>
      </c>
      <c r="I27" s="7">
        <v>6.5</v>
      </c>
      <c r="J27" s="1">
        <v>5</v>
      </c>
      <c r="K27" s="1">
        <v>2.875</v>
      </c>
      <c r="L27" s="7">
        <v>5</v>
      </c>
      <c r="M27" s="1">
        <v>21.5</v>
      </c>
      <c r="N27" s="7">
        <v>41.3125</v>
      </c>
      <c r="O27" s="7">
        <v>37.5</v>
      </c>
      <c r="P27" s="7">
        <v>78.8125</v>
      </c>
      <c r="Q27" s="6"/>
    </row>
    <row r="28" spans="1:17" ht="15.75" thickBot="1">
      <c r="A28" s="3">
        <v>18</v>
      </c>
      <c r="B28" s="5">
        <v>91420256</v>
      </c>
      <c r="C28" s="5" t="s">
        <v>39</v>
      </c>
      <c r="D28" s="1">
        <v>1</v>
      </c>
      <c r="E28" s="1">
        <v>0.5</v>
      </c>
      <c r="F28" s="1">
        <v>3</v>
      </c>
      <c r="G28" s="1">
        <v>2</v>
      </c>
      <c r="H28" s="1">
        <v>4</v>
      </c>
      <c r="I28" s="7">
        <f t="shared" ref="I28:I33" si="4">((D28+E28+F28+G28+H28)/50)*15</f>
        <v>3.15</v>
      </c>
      <c r="J28" s="1">
        <v>10</v>
      </c>
      <c r="K28" s="1">
        <v>15</v>
      </c>
      <c r="L28" s="7">
        <f t="shared" ref="L28:L33" si="5">((J28+K28)/30)*10</f>
        <v>8.3333333333333339</v>
      </c>
      <c r="M28" s="1">
        <v>16.5</v>
      </c>
      <c r="N28" s="7">
        <f t="shared" ref="N28:N33" si="6">I28+L28+M28</f>
        <v>27.983333333333334</v>
      </c>
      <c r="O28" s="7">
        <v>22</v>
      </c>
      <c r="P28" s="7">
        <f t="shared" ref="P28:P33" si="7">SUM($N28:$O28)</f>
        <v>49.983333333333334</v>
      </c>
      <c r="Q28" s="6"/>
    </row>
    <row r="29" spans="1:17" ht="15.75" thickBot="1">
      <c r="A29" s="3">
        <v>19</v>
      </c>
      <c r="B29" s="5">
        <v>91420285</v>
      </c>
      <c r="C29" s="5" t="s">
        <v>40</v>
      </c>
      <c r="D29" s="1">
        <v>2</v>
      </c>
      <c r="E29" s="1">
        <v>3</v>
      </c>
      <c r="F29" s="1">
        <v>5</v>
      </c>
      <c r="G29" s="1">
        <v>3</v>
      </c>
      <c r="H29" s="1">
        <v>7</v>
      </c>
      <c r="I29" s="7">
        <f t="shared" si="4"/>
        <v>6</v>
      </c>
      <c r="J29" s="1">
        <v>10</v>
      </c>
      <c r="K29" s="1">
        <v>15</v>
      </c>
      <c r="L29" s="7">
        <f t="shared" si="5"/>
        <v>8.3333333333333339</v>
      </c>
      <c r="M29" s="1">
        <v>7.5</v>
      </c>
      <c r="N29" s="7">
        <f t="shared" si="6"/>
        <v>21.833333333333336</v>
      </c>
      <c r="O29" s="7">
        <v>32</v>
      </c>
      <c r="P29" s="7">
        <f t="shared" si="7"/>
        <v>53.833333333333336</v>
      </c>
      <c r="Q29" s="6"/>
    </row>
    <row r="30" spans="1:17" s="13" customFormat="1" ht="15.75" thickBot="1">
      <c r="A30" s="3">
        <v>20</v>
      </c>
      <c r="B30" s="9">
        <v>91420304</v>
      </c>
      <c r="C30" s="9" t="s">
        <v>41</v>
      </c>
      <c r="D30" s="10">
        <v>5</v>
      </c>
      <c r="E30" s="10">
        <v>5</v>
      </c>
      <c r="F30" s="10">
        <v>5</v>
      </c>
      <c r="G30" s="10">
        <v>5</v>
      </c>
      <c r="H30" s="10">
        <v>5</v>
      </c>
      <c r="I30" s="12">
        <f t="shared" si="4"/>
        <v>7.5</v>
      </c>
      <c r="J30" s="10">
        <v>10</v>
      </c>
      <c r="K30" s="10">
        <v>14</v>
      </c>
      <c r="L30" s="12">
        <f t="shared" si="5"/>
        <v>8</v>
      </c>
      <c r="M30" s="10">
        <v>12</v>
      </c>
      <c r="N30" s="12">
        <f t="shared" si="6"/>
        <v>27.5</v>
      </c>
      <c r="O30" s="12">
        <v>22</v>
      </c>
      <c r="P30" s="12">
        <f t="shared" si="7"/>
        <v>49.5</v>
      </c>
      <c r="Q30" s="6"/>
    </row>
    <row r="31" spans="1:17" ht="15.75" thickBot="1">
      <c r="A31" s="3">
        <v>21</v>
      </c>
      <c r="B31" s="5">
        <v>91420307</v>
      </c>
      <c r="C31" s="5" t="s">
        <v>42</v>
      </c>
      <c r="D31" s="1">
        <v>8</v>
      </c>
      <c r="E31" s="1">
        <v>2</v>
      </c>
      <c r="F31" s="1">
        <v>6</v>
      </c>
      <c r="G31" s="1">
        <v>8</v>
      </c>
      <c r="H31" s="1">
        <v>5</v>
      </c>
      <c r="I31" s="7">
        <f t="shared" si="4"/>
        <v>8.6999999999999993</v>
      </c>
      <c r="J31" s="1">
        <v>10</v>
      </c>
      <c r="K31" s="1">
        <v>16</v>
      </c>
      <c r="L31" s="7">
        <f t="shared" si="5"/>
        <v>8.6666666666666679</v>
      </c>
      <c r="M31" s="1">
        <v>18</v>
      </c>
      <c r="N31" s="7">
        <f t="shared" si="6"/>
        <v>35.366666666666667</v>
      </c>
      <c r="O31" s="7">
        <v>41</v>
      </c>
      <c r="P31" s="7">
        <f t="shared" si="7"/>
        <v>76.366666666666674</v>
      </c>
      <c r="Q31" s="6"/>
    </row>
    <row r="32" spans="1:17" ht="15.75" thickBot="1">
      <c r="A32" s="3">
        <v>22</v>
      </c>
      <c r="B32" s="5">
        <v>91420323</v>
      </c>
      <c r="C32" s="5" t="s">
        <v>43</v>
      </c>
      <c r="D32" s="1">
        <v>2</v>
      </c>
      <c r="E32" s="1">
        <v>3.5</v>
      </c>
      <c r="F32" s="1">
        <v>6</v>
      </c>
      <c r="G32" s="1">
        <v>8</v>
      </c>
      <c r="H32" s="1">
        <v>6</v>
      </c>
      <c r="I32" s="7">
        <f t="shared" si="4"/>
        <v>7.65</v>
      </c>
      <c r="J32" s="1">
        <v>10</v>
      </c>
      <c r="K32" s="1">
        <v>14</v>
      </c>
      <c r="L32" s="7">
        <f t="shared" si="5"/>
        <v>8</v>
      </c>
      <c r="M32" s="1">
        <v>20.5</v>
      </c>
      <c r="N32" s="7">
        <f t="shared" si="6"/>
        <v>36.15</v>
      </c>
      <c r="O32" s="7">
        <v>47</v>
      </c>
      <c r="P32" s="7">
        <f t="shared" si="7"/>
        <v>83.15</v>
      </c>
      <c r="Q32" s="6"/>
    </row>
    <row r="33" spans="1:17" ht="15.75" thickBot="1">
      <c r="A33" s="3">
        <v>23</v>
      </c>
      <c r="B33" s="5">
        <v>91420332</v>
      </c>
      <c r="C33" s="5" t="s">
        <v>44</v>
      </c>
      <c r="D33" s="1">
        <v>5</v>
      </c>
      <c r="E33" s="1">
        <v>2</v>
      </c>
      <c r="F33" s="1">
        <v>8</v>
      </c>
      <c r="G33" s="1">
        <v>2</v>
      </c>
      <c r="H33" s="1">
        <v>5</v>
      </c>
      <c r="I33" s="7">
        <f t="shared" si="4"/>
        <v>6.6</v>
      </c>
      <c r="J33" s="1">
        <v>10</v>
      </c>
      <c r="K33" s="1">
        <v>16</v>
      </c>
      <c r="L33" s="7">
        <f t="shared" si="5"/>
        <v>8.6666666666666679</v>
      </c>
      <c r="M33" s="1">
        <v>18</v>
      </c>
      <c r="N33" s="7">
        <f t="shared" si="6"/>
        <v>33.266666666666666</v>
      </c>
      <c r="O33" s="7">
        <v>36</v>
      </c>
      <c r="P33" s="7">
        <f t="shared" si="7"/>
        <v>69.266666666666666</v>
      </c>
      <c r="Q33" s="6"/>
    </row>
    <row r="34" spans="1:17" ht="15.75" thickBot="1">
      <c r="A34" s="3">
        <v>24</v>
      </c>
      <c r="B34" s="5">
        <v>91420385</v>
      </c>
      <c r="C34" s="5" t="s">
        <v>48</v>
      </c>
      <c r="D34" s="1">
        <v>5.5</v>
      </c>
      <c r="E34" s="1">
        <v>6.6666666666666661</v>
      </c>
      <c r="F34" s="1">
        <v>4.666666666666667</v>
      </c>
      <c r="G34" s="1">
        <v>5.7</v>
      </c>
      <c r="H34" s="1">
        <v>8.4499999999999993</v>
      </c>
      <c r="I34" s="7">
        <v>6.5</v>
      </c>
      <c r="J34" s="1">
        <v>5</v>
      </c>
      <c r="K34" s="1">
        <v>2.875</v>
      </c>
      <c r="L34" s="7">
        <v>5</v>
      </c>
      <c r="M34" s="1">
        <v>16</v>
      </c>
      <c r="N34" s="7">
        <v>32.325000000000003</v>
      </c>
      <c r="O34" s="7">
        <v>40.5</v>
      </c>
      <c r="P34" s="7">
        <v>72.825000000000003</v>
      </c>
      <c r="Q34" s="6"/>
    </row>
    <row r="35" spans="1:17" ht="15.75" thickBot="1">
      <c r="A35" s="3">
        <v>25</v>
      </c>
      <c r="B35" s="5">
        <v>91420389</v>
      </c>
      <c r="C35" s="5" t="s">
        <v>45</v>
      </c>
      <c r="D35" s="1">
        <v>6</v>
      </c>
      <c r="E35" s="1">
        <v>8</v>
      </c>
      <c r="F35" s="1">
        <v>8</v>
      </c>
      <c r="G35" s="1">
        <v>9</v>
      </c>
      <c r="H35" s="1">
        <v>8</v>
      </c>
      <c r="I35" s="7">
        <f>((D35+E35+F35+G35+H35)/50)*15</f>
        <v>11.700000000000001</v>
      </c>
      <c r="J35" s="1">
        <v>10</v>
      </c>
      <c r="K35" s="1">
        <v>16</v>
      </c>
      <c r="L35" s="7">
        <f>((J35+K35)/30)*10</f>
        <v>8.6666666666666679</v>
      </c>
      <c r="M35" s="1">
        <v>18</v>
      </c>
      <c r="N35" s="7">
        <f>I35+L35+M35</f>
        <v>38.366666666666667</v>
      </c>
      <c r="O35" s="7">
        <v>28</v>
      </c>
      <c r="P35" s="7">
        <f>SUM($N35:$O35)</f>
        <v>66.366666666666674</v>
      </c>
      <c r="Q35" s="6"/>
    </row>
    <row r="36" spans="1:17" ht="15" customHeight="1">
      <c r="A36" s="15" t="s">
        <v>20</v>
      </c>
      <c r="B36" s="15"/>
      <c r="C36" s="15"/>
      <c r="D36" s="15"/>
      <c r="E36" s="15"/>
      <c r="F36" s="15"/>
      <c r="G36" s="15"/>
      <c r="H36" s="15"/>
      <c r="I36" s="15"/>
      <c r="J36" s="16" t="s">
        <v>22</v>
      </c>
      <c r="K36" s="16"/>
      <c r="L36" s="16"/>
      <c r="M36" s="17"/>
      <c r="N36" s="17"/>
      <c r="O36" s="17"/>
      <c r="P36" s="17"/>
      <c r="Q36" s="17"/>
    </row>
    <row r="37" spans="1:17" ht="15" customHeight="1">
      <c r="A37" s="15" t="s">
        <v>21</v>
      </c>
      <c r="B37" s="15"/>
      <c r="C37" s="15"/>
      <c r="D37" s="15"/>
      <c r="E37" s="15"/>
      <c r="F37" s="15"/>
      <c r="G37" s="15"/>
      <c r="H37" s="15"/>
      <c r="I37" s="15"/>
      <c r="J37" s="15" t="s">
        <v>23</v>
      </c>
      <c r="K37" s="15"/>
      <c r="L37" s="15"/>
      <c r="M37" s="18"/>
      <c r="N37" s="18"/>
      <c r="O37" s="18"/>
      <c r="P37" s="18"/>
      <c r="Q37" s="18"/>
    </row>
  </sheetData>
  <sortState ref="B11:Q35">
    <sortCondition ref="B11:B35"/>
  </sortState>
  <mergeCells count="32">
    <mergeCell ref="A1:B3"/>
    <mergeCell ref="C1:K1"/>
    <mergeCell ref="L1:Q1"/>
    <mergeCell ref="C2:K2"/>
    <mergeCell ref="L2:Q2"/>
    <mergeCell ref="C3:K3"/>
    <mergeCell ref="L3:Q3"/>
    <mergeCell ref="A4:B4"/>
    <mergeCell ref="C4:K4"/>
    <mergeCell ref="L4:Q4"/>
    <mergeCell ref="A5:C5"/>
    <mergeCell ref="D5:N5"/>
    <mergeCell ref="O5:Q5"/>
    <mergeCell ref="A6:C6"/>
    <mergeCell ref="D6:N6"/>
    <mergeCell ref="O6:Q6"/>
    <mergeCell ref="A7:I7"/>
    <mergeCell ref="J7:L7"/>
    <mergeCell ref="M7:Q7"/>
    <mergeCell ref="A8:Q8"/>
    <mergeCell ref="A9:A10"/>
    <mergeCell ref="B9:B10"/>
    <mergeCell ref="C9:C10"/>
    <mergeCell ref="D9:H9"/>
    <mergeCell ref="J9:K9"/>
    <mergeCell ref="Q9:Q10"/>
    <mergeCell ref="A36:I36"/>
    <mergeCell ref="A37:I37"/>
    <mergeCell ref="J36:L36"/>
    <mergeCell ref="J37:L37"/>
    <mergeCell ref="M36:Q36"/>
    <mergeCell ref="M37:Q37"/>
  </mergeCells>
  <pageMargins left="0.75" right="0.75" top="1" bottom="1" header="0.5" footer="0.5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User</dc:creator>
  <cp:lastModifiedBy>6693</cp:lastModifiedBy>
  <cp:lastPrinted>2013-06-25T08:35:18Z</cp:lastPrinted>
  <dcterms:created xsi:type="dcterms:W3CDTF">2012-03-22T08:16:11Z</dcterms:created>
  <dcterms:modified xsi:type="dcterms:W3CDTF">2013-06-27T07:44:01Z</dcterms:modified>
</cp:coreProperties>
</file>