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65" windowWidth="15135" windowHeight="8010" activeTab="1"/>
  </bookViews>
  <sheets>
    <sheet name="Master Copy" sheetId="9" r:id="rId1"/>
    <sheet name="Largest to Smallest" sheetId="22" r:id="rId2"/>
  </sheets>
  <definedNames>
    <definedName name="_xlnm.Print_Area" localSheetId="1">'Largest to Smallest'!$B$12:$X$56</definedName>
    <definedName name="_xlnm.Print_Area" localSheetId="0">'Master Copy'!$B$12:$X$57</definedName>
    <definedName name="_xlnm.Print_Titles" localSheetId="1">'Largest to Smallest'!$1:$11</definedName>
    <definedName name="_xlnm.Print_Titles" localSheetId="0">'Master Copy'!$1:$11</definedName>
  </definedNames>
  <calcPr calcId="124519"/>
</workbook>
</file>

<file path=xl/calcChain.xml><?xml version="1.0" encoding="utf-8"?>
<calcChain xmlns="http://schemas.openxmlformats.org/spreadsheetml/2006/main">
  <c r="U42" i="22"/>
  <c r="R42"/>
  <c r="S42" s="1"/>
  <c r="L42"/>
  <c r="M42" s="1"/>
  <c r="N42" s="1"/>
  <c r="U19"/>
  <c r="R19"/>
  <c r="S19" s="1"/>
  <c r="L19"/>
  <c r="M19" s="1"/>
  <c r="N19" s="1"/>
  <c r="U29"/>
  <c r="R29"/>
  <c r="S29" s="1"/>
  <c r="L29"/>
  <c r="M29" s="1"/>
  <c r="N29" s="1"/>
  <c r="W29" s="1"/>
  <c r="U49"/>
  <c r="R49"/>
  <c r="S49" s="1"/>
  <c r="L49"/>
  <c r="M49" s="1"/>
  <c r="N49" s="1"/>
  <c r="U24"/>
  <c r="R24"/>
  <c r="S24" s="1"/>
  <c r="L24"/>
  <c r="M24" s="1"/>
  <c r="N24" s="1"/>
  <c r="U21"/>
  <c r="R21"/>
  <c r="S21" s="1"/>
  <c r="L21"/>
  <c r="M21" s="1"/>
  <c r="N21" s="1"/>
  <c r="U35"/>
  <c r="R35"/>
  <c r="S35" s="1"/>
  <c r="L35"/>
  <c r="M35" s="1"/>
  <c r="N35" s="1"/>
  <c r="W35" s="1"/>
  <c r="U39"/>
  <c r="R39"/>
  <c r="S39" s="1"/>
  <c r="L39"/>
  <c r="M39" s="1"/>
  <c r="N39" s="1"/>
  <c r="U34"/>
  <c r="R34"/>
  <c r="S34" s="1"/>
  <c r="L34"/>
  <c r="M34" s="1"/>
  <c r="N34" s="1"/>
  <c r="U41"/>
  <c r="R41"/>
  <c r="S41" s="1"/>
  <c r="L41"/>
  <c r="M41" s="1"/>
  <c r="N41" s="1"/>
  <c r="U23"/>
  <c r="R23"/>
  <c r="S23" s="1"/>
  <c r="L23"/>
  <c r="M23" s="1"/>
  <c r="N23" s="1"/>
  <c r="W23" s="1"/>
  <c r="U27"/>
  <c r="R27"/>
  <c r="S27" s="1"/>
  <c r="L27"/>
  <c r="M27" s="1"/>
  <c r="N27" s="1"/>
  <c r="U26"/>
  <c r="R26"/>
  <c r="S26" s="1"/>
  <c r="L26"/>
  <c r="M26" s="1"/>
  <c r="N26" s="1"/>
  <c r="U16"/>
  <c r="R16"/>
  <c r="S16" s="1"/>
  <c r="L16"/>
  <c r="M16" s="1"/>
  <c r="N16" s="1"/>
  <c r="U12"/>
  <c r="R12"/>
  <c r="S12" s="1"/>
  <c r="L12"/>
  <c r="M12" s="1"/>
  <c r="N12" s="1"/>
  <c r="W12" s="1"/>
  <c r="U45"/>
  <c r="R45"/>
  <c r="S45" s="1"/>
  <c r="L45"/>
  <c r="M45" s="1"/>
  <c r="N45" s="1"/>
  <c r="U44"/>
  <c r="R44"/>
  <c r="S44" s="1"/>
  <c r="L44"/>
  <c r="M44" s="1"/>
  <c r="N44" s="1"/>
  <c r="U33"/>
  <c r="R33"/>
  <c r="S33" s="1"/>
  <c r="L33"/>
  <c r="M33" s="1"/>
  <c r="N33" s="1"/>
  <c r="U28"/>
  <c r="R28"/>
  <c r="S28" s="1"/>
  <c r="L28"/>
  <c r="M28" s="1"/>
  <c r="N28" s="1"/>
  <c r="W28" s="1"/>
  <c r="U20"/>
  <c r="R20"/>
  <c r="S20" s="1"/>
  <c r="L20"/>
  <c r="M20" s="1"/>
  <c r="N20" s="1"/>
  <c r="U30"/>
  <c r="R30"/>
  <c r="S30" s="1"/>
  <c r="L30"/>
  <c r="M30" s="1"/>
  <c r="N30" s="1"/>
  <c r="U22"/>
  <c r="R22"/>
  <c r="S22" s="1"/>
  <c r="L22"/>
  <c r="M22" s="1"/>
  <c r="N22" s="1"/>
  <c r="U15"/>
  <c r="R15"/>
  <c r="S15" s="1"/>
  <c r="L15"/>
  <c r="M15" s="1"/>
  <c r="N15" s="1"/>
  <c r="W15" s="1"/>
  <c r="U13"/>
  <c r="R13"/>
  <c r="S13" s="1"/>
  <c r="L13"/>
  <c r="M13" s="1"/>
  <c r="N13" s="1"/>
  <c r="U31"/>
  <c r="R31"/>
  <c r="S31" s="1"/>
  <c r="L31"/>
  <c r="M31" s="1"/>
  <c r="N31" s="1"/>
  <c r="U47"/>
  <c r="R47"/>
  <c r="S47" s="1"/>
  <c r="L47"/>
  <c r="M47" s="1"/>
  <c r="N47" s="1"/>
  <c r="U36"/>
  <c r="R36"/>
  <c r="S36" s="1"/>
  <c r="L36"/>
  <c r="M36" s="1"/>
  <c r="N36" s="1"/>
  <c r="W36" s="1"/>
  <c r="U18"/>
  <c r="R18"/>
  <c r="S18" s="1"/>
  <c r="L18"/>
  <c r="M18" s="1"/>
  <c r="N18" s="1"/>
  <c r="U17"/>
  <c r="R17"/>
  <c r="S17" s="1"/>
  <c r="L17"/>
  <c r="M17" s="1"/>
  <c r="N17" s="1"/>
  <c r="U14"/>
  <c r="R14"/>
  <c r="S14" s="1"/>
  <c r="L14"/>
  <c r="M14" s="1"/>
  <c r="N14" s="1"/>
  <c r="U32"/>
  <c r="R32"/>
  <c r="S32" s="1"/>
  <c r="L32"/>
  <c r="M32" s="1"/>
  <c r="N32" s="1"/>
  <c r="W32" s="1"/>
  <c r="U48"/>
  <c r="R48"/>
  <c r="S48" s="1"/>
  <c r="L48"/>
  <c r="M48" s="1"/>
  <c r="N48" s="1"/>
  <c r="U37"/>
  <c r="R37"/>
  <c r="S37" s="1"/>
  <c r="L37"/>
  <c r="M37" s="1"/>
  <c r="N37" s="1"/>
  <c r="U38"/>
  <c r="R38"/>
  <c r="S38" s="1"/>
  <c r="L38"/>
  <c r="M38" s="1"/>
  <c r="N38" s="1"/>
  <c r="U25"/>
  <c r="R25"/>
  <c r="S25" s="1"/>
  <c r="L25"/>
  <c r="M25" s="1"/>
  <c r="N25" s="1"/>
  <c r="W25" s="1"/>
  <c r="U43"/>
  <c r="R43"/>
  <c r="S43" s="1"/>
  <c r="L43"/>
  <c r="M43" s="1"/>
  <c r="N43" s="1"/>
  <c r="U46"/>
  <c r="R46"/>
  <c r="S46" s="1"/>
  <c r="L46"/>
  <c r="M46" s="1"/>
  <c r="N46" s="1"/>
  <c r="U51"/>
  <c r="R51"/>
  <c r="S51" s="1"/>
  <c r="L51"/>
  <c r="M51" s="1"/>
  <c r="N51" s="1"/>
  <c r="U40"/>
  <c r="R40"/>
  <c r="S40" s="1"/>
  <c r="L40"/>
  <c r="M40" s="1"/>
  <c r="N40" s="1"/>
  <c r="U50"/>
  <c r="R50"/>
  <c r="S50" s="1"/>
  <c r="L50"/>
  <c r="M50" s="1"/>
  <c r="N50" s="1"/>
  <c r="W50" l="1"/>
  <c r="W51"/>
  <c r="W46"/>
  <c r="W37"/>
  <c r="W17"/>
  <c r="W31"/>
  <c r="W30"/>
  <c r="W44"/>
  <c r="W26"/>
  <c r="W34"/>
  <c r="W24"/>
  <c r="W42"/>
  <c r="W40"/>
  <c r="W43"/>
  <c r="W38"/>
  <c r="W48"/>
  <c r="W14"/>
  <c r="W18"/>
  <c r="W47"/>
  <c r="W13"/>
  <c r="W22"/>
  <c r="W20"/>
  <c r="W33"/>
  <c r="W45"/>
  <c r="W16"/>
  <c r="W27"/>
  <c r="W41"/>
  <c r="W39"/>
  <c r="W21"/>
  <c r="W49"/>
  <c r="W19"/>
  <c r="R13" i="9" l="1"/>
  <c r="S13" s="1"/>
  <c r="R14"/>
  <c r="S14" s="1"/>
  <c r="R15"/>
  <c r="S15" s="1"/>
  <c r="R16"/>
  <c r="S16" s="1"/>
  <c r="R17"/>
  <c r="S17" s="1"/>
  <c r="R18"/>
  <c r="S18" s="1"/>
  <c r="R19"/>
  <c r="S19" s="1"/>
  <c r="R20"/>
  <c r="S20" s="1"/>
  <c r="R21"/>
  <c r="S21" s="1"/>
  <c r="R22"/>
  <c r="S22" s="1"/>
  <c r="R23"/>
  <c r="S23" s="1"/>
  <c r="R24"/>
  <c r="S24" s="1"/>
  <c r="R25"/>
  <c r="S25" s="1"/>
  <c r="R26"/>
  <c r="S26" s="1"/>
  <c r="R27"/>
  <c r="S27" s="1"/>
  <c r="R28"/>
  <c r="S28" s="1"/>
  <c r="R29"/>
  <c r="S29" s="1"/>
  <c r="R30"/>
  <c r="S30" s="1"/>
  <c r="R31"/>
  <c r="S31" s="1"/>
  <c r="R32"/>
  <c r="S32" s="1"/>
  <c r="R33"/>
  <c r="S33" s="1"/>
  <c r="R34"/>
  <c r="S34" s="1"/>
  <c r="R35"/>
  <c r="S35" s="1"/>
  <c r="R36"/>
  <c r="S36" s="1"/>
  <c r="R37"/>
  <c r="S37" s="1"/>
  <c r="R38"/>
  <c r="S38" s="1"/>
  <c r="R39"/>
  <c r="S39" s="1"/>
  <c r="R40"/>
  <c r="S40" s="1"/>
  <c r="R41"/>
  <c r="S41" s="1"/>
  <c r="R42"/>
  <c r="S42" s="1"/>
  <c r="R43"/>
  <c r="S43" s="1"/>
  <c r="R44"/>
  <c r="S44" s="1"/>
  <c r="R45"/>
  <c r="S45" s="1"/>
  <c r="R46"/>
  <c r="S46" s="1"/>
  <c r="R47"/>
  <c r="S47" s="1"/>
  <c r="R48"/>
  <c r="S48" s="1"/>
  <c r="R49"/>
  <c r="S49" s="1"/>
  <c r="R50"/>
  <c r="S50" s="1"/>
  <c r="R51"/>
  <c r="S51" s="1"/>
  <c r="R12"/>
  <c r="S12" s="1"/>
  <c r="L13" l="1"/>
  <c r="M13" s="1"/>
  <c r="N13" s="1"/>
  <c r="L14"/>
  <c r="M14" s="1"/>
  <c r="N14" s="1"/>
  <c r="L15"/>
  <c r="M15" s="1"/>
  <c r="N15" s="1"/>
  <c r="L16"/>
  <c r="M16" s="1"/>
  <c r="N16" s="1"/>
  <c r="L17"/>
  <c r="M17" s="1"/>
  <c r="N17" s="1"/>
  <c r="L18"/>
  <c r="M18" s="1"/>
  <c r="N18" s="1"/>
  <c r="L19"/>
  <c r="M19" s="1"/>
  <c r="N19" s="1"/>
  <c r="L20"/>
  <c r="M20" s="1"/>
  <c r="N20" s="1"/>
  <c r="L21"/>
  <c r="M21" s="1"/>
  <c r="N21" s="1"/>
  <c r="L22"/>
  <c r="M22" s="1"/>
  <c r="N22" s="1"/>
  <c r="L23"/>
  <c r="M23" s="1"/>
  <c r="N23" s="1"/>
  <c r="L24"/>
  <c r="M24" s="1"/>
  <c r="N24" s="1"/>
  <c r="L25"/>
  <c r="M25" s="1"/>
  <c r="N25" s="1"/>
  <c r="L26"/>
  <c r="M26" s="1"/>
  <c r="N26" s="1"/>
  <c r="L27"/>
  <c r="M27" s="1"/>
  <c r="N27" s="1"/>
  <c r="L28"/>
  <c r="M28" s="1"/>
  <c r="N28" s="1"/>
  <c r="L29"/>
  <c r="M29" s="1"/>
  <c r="N29" s="1"/>
  <c r="L30"/>
  <c r="M30" s="1"/>
  <c r="N30" s="1"/>
  <c r="L31"/>
  <c r="M31" s="1"/>
  <c r="N31" s="1"/>
  <c r="L32"/>
  <c r="M32" s="1"/>
  <c r="N32" s="1"/>
  <c r="L33"/>
  <c r="M33" s="1"/>
  <c r="N33" s="1"/>
  <c r="L34"/>
  <c r="M34" s="1"/>
  <c r="N34" s="1"/>
  <c r="L35"/>
  <c r="M35" s="1"/>
  <c r="N35" s="1"/>
  <c r="L36"/>
  <c r="M36" s="1"/>
  <c r="N36" s="1"/>
  <c r="L37"/>
  <c r="M37" s="1"/>
  <c r="N37" s="1"/>
  <c r="L38"/>
  <c r="M38" s="1"/>
  <c r="N38" s="1"/>
  <c r="L39"/>
  <c r="M39" s="1"/>
  <c r="N39" s="1"/>
  <c r="L40"/>
  <c r="M40" s="1"/>
  <c r="N40" s="1"/>
  <c r="L41"/>
  <c r="M41" s="1"/>
  <c r="N41" s="1"/>
  <c r="L42"/>
  <c r="M42" s="1"/>
  <c r="N42" s="1"/>
  <c r="L43"/>
  <c r="M43" s="1"/>
  <c r="N43" s="1"/>
  <c r="L44"/>
  <c r="M44" s="1"/>
  <c r="N44" s="1"/>
  <c r="L45"/>
  <c r="M45" s="1"/>
  <c r="N45" s="1"/>
  <c r="L46"/>
  <c r="M46" s="1"/>
  <c r="N46" s="1"/>
  <c r="L47"/>
  <c r="M47" s="1"/>
  <c r="N47" s="1"/>
  <c r="L48"/>
  <c r="M48" s="1"/>
  <c r="N48" s="1"/>
  <c r="L49"/>
  <c r="M49" s="1"/>
  <c r="N49" s="1"/>
  <c r="L50"/>
  <c r="M50" s="1"/>
  <c r="N50" s="1"/>
  <c r="L51"/>
  <c r="M51" s="1"/>
  <c r="N51" s="1"/>
  <c r="L12"/>
  <c r="M12" s="1"/>
  <c r="N12" s="1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12"/>
  <c r="W12" l="1"/>
  <c r="W50"/>
  <c r="W48"/>
  <c r="W46"/>
  <c r="W44"/>
  <c r="W42"/>
  <c r="W40"/>
  <c r="W38"/>
  <c r="W36"/>
  <c r="W34"/>
  <c r="W32"/>
  <c r="W30"/>
  <c r="W28"/>
  <c r="W26"/>
  <c r="W24"/>
  <c r="W22"/>
  <c r="W20"/>
  <c r="W18"/>
  <c r="W16"/>
  <c r="W14"/>
  <c r="W49"/>
  <c r="W47"/>
  <c r="W45"/>
  <c r="W43"/>
  <c r="W41"/>
  <c r="W39"/>
  <c r="W37"/>
  <c r="W35"/>
  <c r="W33"/>
  <c r="W31"/>
  <c r="W29"/>
  <c r="W27"/>
  <c r="W25"/>
  <c r="W23"/>
  <c r="W21"/>
  <c r="W19"/>
  <c r="W17"/>
  <c r="W15"/>
  <c r="W13"/>
  <c r="W51"/>
  <c r="W53" l="1"/>
  <c r="W55"/>
  <c r="W54"/>
</calcChain>
</file>

<file path=xl/sharedStrings.xml><?xml version="1.0" encoding="utf-8"?>
<sst xmlns="http://schemas.openxmlformats.org/spreadsheetml/2006/main" count="159" uniqueCount="79">
  <si>
    <t>University of Managment and Technology</t>
  </si>
  <si>
    <t>Control No:_________</t>
  </si>
  <si>
    <t>Office of Controller of Examination</t>
  </si>
  <si>
    <t xml:space="preserve">Award List </t>
  </si>
  <si>
    <t>S.No</t>
  </si>
  <si>
    <t>Participant Name:</t>
  </si>
  <si>
    <t>Total</t>
  </si>
  <si>
    <t>Grade</t>
  </si>
  <si>
    <t>MUHAMMAD USMAN SARWAR</t>
  </si>
  <si>
    <t>MUHAMMAD BILAL TAHIR</t>
  </si>
  <si>
    <t>AMIR AMIN</t>
  </si>
  <si>
    <t>MUHAMMAD IMRAN</t>
  </si>
  <si>
    <t>__________________</t>
  </si>
  <si>
    <t>_____________</t>
  </si>
  <si>
    <t>Email: usmanali@umt.edu.pk</t>
  </si>
  <si>
    <t>Final Exam</t>
  </si>
  <si>
    <t xml:space="preserve">Participant ID: </t>
  </si>
  <si>
    <t>Resource Person</t>
  </si>
  <si>
    <r>
      <t>Resource Person</t>
    </r>
    <r>
      <rPr>
        <sz val="11"/>
        <color theme="1"/>
        <rFont val="Calibri"/>
        <family val="2"/>
        <scheme val="minor"/>
      </rPr>
      <t xml:space="preserve">: Muhammad Usman Ali                                                                 </t>
    </r>
  </si>
  <si>
    <t>Quizzes</t>
  </si>
  <si>
    <r>
      <t>Program:</t>
    </r>
    <r>
      <rPr>
        <sz val="11"/>
        <color theme="1"/>
        <rFont val="Calibri"/>
        <family val="2"/>
        <scheme val="minor"/>
      </rPr>
      <t xml:space="preserve"> BS(EE)</t>
    </r>
  </si>
  <si>
    <r>
      <t>Semester:</t>
    </r>
    <r>
      <rPr>
        <sz val="11"/>
        <color theme="1"/>
        <rFont val="Calibri"/>
        <family val="2"/>
        <scheme val="minor"/>
      </rPr>
      <t xml:space="preserve"> Spring 2013</t>
    </r>
  </si>
  <si>
    <t>Course Title: Probability and Statistics for Engineer</t>
  </si>
  <si>
    <r>
      <t>Course Code:</t>
    </r>
    <r>
      <rPr>
        <sz val="11"/>
        <color theme="1"/>
        <rFont val="Calibri"/>
        <family val="2"/>
        <scheme val="minor"/>
      </rPr>
      <t xml:space="preserve"> EE306</t>
    </r>
  </si>
  <si>
    <t>Section: C</t>
  </si>
  <si>
    <t>KAMIL HAMAYUN MIRZA</t>
  </si>
  <si>
    <t>FAISAL AHMAD</t>
  </si>
  <si>
    <t>ATIF NAEEM</t>
  </si>
  <si>
    <t>MUHAMMAD HASSAN SARDAR</t>
  </si>
  <si>
    <t>MUHAMMAD ASAD MITRU</t>
  </si>
  <si>
    <t>MOHAMMAD ALI FAZAIL</t>
  </si>
  <si>
    <t>HAMMAD ZIA</t>
  </si>
  <si>
    <t>MUHAMMAD NABEEL ASIM</t>
  </si>
  <si>
    <t>ALI SAJJAD</t>
  </si>
  <si>
    <t>UMER IRFAN</t>
  </si>
  <si>
    <t>MUHAMMAD KHAYYAM SHARIF</t>
  </si>
  <si>
    <t>SHAHROZ RAFIQ</t>
  </si>
  <si>
    <t>ABRAR HUSSAIN</t>
  </si>
  <si>
    <t>HAFIZ FAHID ALI</t>
  </si>
  <si>
    <t>UMAIR HAYYAT</t>
  </si>
  <si>
    <t>MUHAMMAD NAEEM SOHAIL</t>
  </si>
  <si>
    <t>SYED MUHAMMAD FAHAD WASTI</t>
  </si>
  <si>
    <t>SHAIR AFGUN</t>
  </si>
  <si>
    <t>MUHAMMAD IJAZ SADIQ</t>
  </si>
  <si>
    <t>SHAHROSE ZAHID YAZDANI</t>
  </si>
  <si>
    <t>AMAR ABBAS</t>
  </si>
  <si>
    <t>FAISAL YASEEN</t>
  </si>
  <si>
    <t>FURQAN ARSHAD</t>
  </si>
  <si>
    <t>RAMSHA AYUB</t>
  </si>
  <si>
    <t>MIAN SHEIKH WASEEM AMJAD</t>
  </si>
  <si>
    <t>MOAZAM ALI KHAN</t>
  </si>
  <si>
    <t>HAFFIZ MUHAMMAD WAQAS IRSHAD</t>
  </si>
  <si>
    <t>MUHAMMAD JALEEL</t>
  </si>
  <si>
    <t>SYED SHAMSHAIR ALI RIZVI</t>
  </si>
  <si>
    <t>QASIM ALI</t>
  </si>
  <si>
    <t>HAFIZ HAMZA REHMAN</t>
  </si>
  <si>
    <t>SALMAN AHMED</t>
  </si>
  <si>
    <t>MUHAMMAD ZABAIR YASEEN</t>
  </si>
  <si>
    <t>SYED MUHAMMAD ALI</t>
  </si>
  <si>
    <t>MUHAMMAD HASSAN MUH DIN</t>
  </si>
  <si>
    <t>ARSLAN SHOUKAT</t>
  </si>
  <si>
    <t>Assignments</t>
  </si>
  <si>
    <t>Mid Term</t>
  </si>
  <si>
    <t>Q-7</t>
  </si>
  <si>
    <t>Q-6</t>
  </si>
  <si>
    <t>Q-5</t>
  </si>
  <si>
    <t>Q-4</t>
  </si>
  <si>
    <t>Q-3</t>
  </si>
  <si>
    <t>Q-2</t>
  </si>
  <si>
    <t>Q-1</t>
  </si>
  <si>
    <t>Best of 5</t>
  </si>
  <si>
    <t>A-1</t>
  </si>
  <si>
    <t>A-2</t>
  </si>
  <si>
    <t>A-3</t>
  </si>
  <si>
    <t>Max</t>
  </si>
  <si>
    <t>Avg</t>
  </si>
  <si>
    <t>Min</t>
  </si>
  <si>
    <t>Chairman</t>
  </si>
  <si>
    <t xml:space="preserve">Contact: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</si>
</sst>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/>
    <xf numFmtId="0" fontId="16" fillId="0" borderId="15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16" xfId="0" applyFill="1" applyBorder="1"/>
    <xf numFmtId="0" fontId="16" fillId="0" borderId="14" xfId="0" applyFont="1" applyBorder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6" fillId="0" borderId="0" xfId="0" applyFont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33" borderId="12" xfId="0" applyFont="1" applyFill="1" applyBorder="1" applyAlignment="1">
      <alignment wrapText="1"/>
    </xf>
    <xf numFmtId="0" fontId="16" fillId="33" borderId="11" xfId="0" applyFont="1" applyFill="1" applyBorder="1" applyAlignment="1">
      <alignment horizontal="center" wrapText="1"/>
    </xf>
    <xf numFmtId="0" fontId="0" fillId="33" borderId="0" xfId="0" applyFill="1" applyBorder="1" applyAlignment="1">
      <alignment wrapText="1"/>
    </xf>
    <xf numFmtId="0" fontId="0" fillId="33" borderId="0" xfId="0" applyFill="1"/>
    <xf numFmtId="9" fontId="16" fillId="0" borderId="11" xfId="0" applyNumberFormat="1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9" fontId="16" fillId="33" borderId="11" xfId="0" applyNumberFormat="1" applyFont="1" applyFill="1" applyBorder="1" applyAlignment="1">
      <alignment horizontal="center" wrapText="1"/>
    </xf>
    <xf numFmtId="9" fontId="16" fillId="33" borderId="12" xfId="0" applyNumberFormat="1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7" xfId="0" applyFont="1" applyBorder="1" applyAlignment="1">
      <alignment horizontal="center" wrapText="1"/>
    </xf>
    <xf numFmtId="0" fontId="19" fillId="0" borderId="17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19" fillId="33" borderId="17" xfId="0" applyFont="1" applyFill="1" applyBorder="1" applyAlignment="1">
      <alignment horizontal="center" wrapText="1"/>
    </xf>
    <xf numFmtId="0" fontId="19" fillId="33" borderId="17" xfId="0" applyFont="1" applyFill="1" applyBorder="1" applyAlignment="1">
      <alignment wrapText="1"/>
    </xf>
    <xf numFmtId="9" fontId="16" fillId="0" borderId="18" xfId="0" applyNumberFormat="1" applyFont="1" applyBorder="1" applyAlignment="1">
      <alignment horizontal="center" wrapText="1"/>
    </xf>
    <xf numFmtId="0" fontId="0" fillId="33" borderId="0" xfId="0" applyFill="1" applyAlignment="1"/>
    <xf numFmtId="0" fontId="16" fillId="33" borderId="0" xfId="0" applyFont="1" applyFill="1" applyAlignment="1"/>
    <xf numFmtId="0" fontId="0" fillId="33" borderId="0" xfId="0" applyFill="1" applyAlignment="1">
      <alignment wrapText="1"/>
    </xf>
    <xf numFmtId="0" fontId="16" fillId="33" borderId="14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4" xfId="0" applyFont="1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1" fontId="0" fillId="34" borderId="10" xfId="0" applyNumberFormat="1" applyFill="1" applyBorder="1" applyAlignment="1">
      <alignment horizontal="center" wrapText="1"/>
    </xf>
    <xf numFmtId="1" fontId="0" fillId="33" borderId="10" xfId="0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34" borderId="17" xfId="0" applyFont="1" applyFill="1" applyBorder="1" applyAlignment="1">
      <alignment horizontal="center" wrapText="1"/>
    </xf>
    <xf numFmtId="0" fontId="19" fillId="34" borderId="17" xfId="0" applyFont="1" applyFill="1" applyBorder="1" applyAlignment="1">
      <alignment wrapText="1"/>
    </xf>
    <xf numFmtId="0" fontId="0" fillId="34" borderId="10" xfId="0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 wrapText="1"/>
    </xf>
    <xf numFmtId="0" fontId="0" fillId="0" borderId="0" xfId="0" applyFill="1" applyBorder="1"/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6" fillId="0" borderId="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4" xfId="0" applyFont="1" applyBorder="1" applyAlignment="1">
      <alignment horizontal="right" wrapText="1"/>
    </xf>
    <xf numFmtId="0" fontId="16" fillId="0" borderId="13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5FF30D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J57"/>
  <sheetViews>
    <sheetView showGridLines="0" zoomScale="90" zoomScaleNormal="90" zoomScaleSheetLayoutView="80" workbookViewId="0">
      <selection activeCell="G6" sqref="G6"/>
    </sheetView>
  </sheetViews>
  <sheetFormatPr defaultRowHeight="15"/>
  <cols>
    <col min="2" max="2" width="6.5703125" customWidth="1"/>
    <col min="3" max="3" width="13.5703125" bestFit="1" customWidth="1"/>
    <col min="4" max="4" width="38.85546875" bestFit="1" customWidth="1"/>
    <col min="5" max="5" width="6.5703125" customWidth="1"/>
    <col min="6" max="6" width="6.42578125" customWidth="1"/>
    <col min="7" max="7" width="7" style="24" customWidth="1"/>
    <col min="8" max="8" width="7" customWidth="1"/>
    <col min="9" max="9" width="6.7109375" style="24" customWidth="1"/>
    <col min="10" max="11" width="6.7109375" customWidth="1"/>
    <col min="12" max="12" width="9.28515625" customWidth="1"/>
    <col min="13" max="21" width="6.7109375" customWidth="1"/>
    <col min="22" max="22" width="10.42578125" bestFit="1" customWidth="1"/>
    <col min="23" max="23" width="8.42578125" customWidth="1"/>
    <col min="24" max="24" width="14.140625" bestFit="1" customWidth="1"/>
    <col min="25" max="25" width="4.28515625" customWidth="1"/>
    <col min="26" max="26" width="4.140625" customWidth="1"/>
    <col min="27" max="27" width="4.85546875" customWidth="1"/>
    <col min="28" max="28" width="27.5703125" bestFit="1" customWidth="1"/>
    <col min="29" max="29" width="6.5703125" bestFit="1" customWidth="1"/>
    <col min="30" max="30" width="3.28515625" bestFit="1" customWidth="1"/>
    <col min="31" max="31" width="7.28515625" bestFit="1" customWidth="1"/>
    <col min="32" max="32" width="27.5703125" bestFit="1" customWidth="1"/>
    <col min="33" max="33" width="9.28515625" bestFit="1" customWidth="1"/>
    <col min="34" max="34" width="9.85546875" bestFit="1" customWidth="1"/>
    <col min="35" max="36" width="6.42578125" bestFit="1" customWidth="1"/>
  </cols>
  <sheetData>
    <row r="1" spans="2:36" ht="22.5" customHeight="1">
      <c r="B1" s="10"/>
      <c r="C1" s="10"/>
      <c r="D1" s="16" t="s">
        <v>0</v>
      </c>
      <c r="E1" s="7"/>
      <c r="F1" s="7"/>
      <c r="G1" s="38"/>
      <c r="H1" s="7"/>
      <c r="I1" s="38"/>
      <c r="J1" s="7"/>
      <c r="K1" s="7"/>
      <c r="L1" s="7"/>
      <c r="M1" s="7"/>
      <c r="N1" s="7"/>
      <c r="O1" s="7"/>
      <c r="P1" s="7"/>
      <c r="Q1" s="8" t="s">
        <v>1</v>
      </c>
      <c r="R1" s="7"/>
      <c r="S1" s="7"/>
      <c r="T1" s="7"/>
      <c r="U1" s="7"/>
      <c r="V1" s="7"/>
      <c r="W1" s="7"/>
      <c r="X1" s="7"/>
      <c r="Y1" s="7"/>
      <c r="Z1" s="7"/>
      <c r="AA1" s="7"/>
      <c r="AC1" s="12"/>
      <c r="AD1" s="12"/>
      <c r="AE1" s="12"/>
      <c r="AF1" s="12"/>
      <c r="AG1" s="12"/>
      <c r="AH1" s="12"/>
      <c r="AI1" s="12"/>
      <c r="AJ1" s="12"/>
    </row>
    <row r="2" spans="2:36" ht="17.25" customHeight="1">
      <c r="B2" s="10"/>
      <c r="C2" s="10"/>
      <c r="D2" s="9" t="s">
        <v>2</v>
      </c>
      <c r="E2" s="8"/>
      <c r="F2" s="8"/>
      <c r="G2" s="39"/>
      <c r="H2" s="8"/>
      <c r="I2" s="39"/>
      <c r="J2" s="8"/>
      <c r="K2" s="8"/>
      <c r="L2" s="8"/>
      <c r="M2" s="8"/>
      <c r="N2" s="8"/>
      <c r="O2" s="8"/>
      <c r="P2" s="8"/>
      <c r="Q2" s="8" t="s">
        <v>20</v>
      </c>
      <c r="R2" s="8"/>
      <c r="S2" s="8"/>
      <c r="T2" s="8"/>
      <c r="U2" s="8"/>
      <c r="V2" s="8"/>
      <c r="W2" s="8"/>
      <c r="X2" s="8"/>
      <c r="Y2" s="8"/>
      <c r="Z2" s="8"/>
      <c r="AA2" s="8"/>
      <c r="AC2" s="12"/>
      <c r="AD2" s="12"/>
      <c r="AE2" s="12"/>
      <c r="AF2" s="12"/>
      <c r="AG2" s="12"/>
      <c r="AH2" s="12"/>
      <c r="AI2" s="12"/>
      <c r="AJ2" s="12"/>
    </row>
    <row r="3" spans="2:36" ht="19.5" customHeight="1">
      <c r="B3" s="10"/>
      <c r="C3" s="10"/>
      <c r="D3" s="9" t="s">
        <v>3</v>
      </c>
      <c r="E3" s="8"/>
      <c r="F3" s="8"/>
      <c r="G3" s="39"/>
      <c r="H3" s="8"/>
      <c r="I3" s="39"/>
      <c r="J3" s="8"/>
      <c r="K3" s="8"/>
      <c r="L3" s="8"/>
      <c r="M3" s="8"/>
      <c r="N3" s="8"/>
      <c r="O3" s="8"/>
      <c r="P3" s="8"/>
      <c r="Q3" s="8" t="s">
        <v>21</v>
      </c>
      <c r="R3" s="8"/>
      <c r="S3" s="8"/>
      <c r="T3" s="8"/>
      <c r="U3" s="8"/>
      <c r="V3" s="8"/>
      <c r="W3" s="8"/>
      <c r="X3" s="8"/>
      <c r="Y3" s="8"/>
      <c r="Z3" s="8"/>
      <c r="AA3" s="8"/>
      <c r="AC3" s="12"/>
      <c r="AD3" s="12"/>
      <c r="AE3" s="12"/>
      <c r="AF3" s="12"/>
      <c r="AG3" s="12"/>
      <c r="AH3" s="12"/>
      <c r="AI3" s="12"/>
      <c r="AJ3" s="12"/>
    </row>
    <row r="4" spans="2:36" ht="24.75" customHeight="1">
      <c r="B4" s="10"/>
      <c r="C4" s="10"/>
      <c r="D4" s="10"/>
      <c r="E4" s="10"/>
      <c r="F4" s="10"/>
      <c r="G4" s="40"/>
      <c r="H4" s="10"/>
      <c r="I4" s="40"/>
      <c r="J4" s="10"/>
      <c r="K4" s="10"/>
      <c r="L4" s="10"/>
      <c r="M4" s="10"/>
      <c r="N4" s="10"/>
      <c r="O4" s="10"/>
      <c r="P4" s="10"/>
      <c r="Q4" s="8"/>
      <c r="R4" s="10"/>
      <c r="S4" s="10"/>
      <c r="T4" s="10"/>
      <c r="U4" s="10"/>
      <c r="V4" s="10"/>
      <c r="W4" s="10"/>
      <c r="X4" s="10"/>
      <c r="Y4" s="10"/>
      <c r="Z4" s="10"/>
      <c r="AA4" s="10"/>
      <c r="AC4" s="10"/>
      <c r="AD4" s="10"/>
      <c r="AE4" s="10"/>
      <c r="AF4" s="10"/>
      <c r="AG4" s="10"/>
      <c r="AH4" s="10"/>
      <c r="AI4" s="10"/>
      <c r="AJ4" s="10"/>
    </row>
    <row r="5" spans="2:36" ht="15" customHeight="1">
      <c r="B5" s="8" t="s">
        <v>23</v>
      </c>
      <c r="C5" s="12"/>
      <c r="D5" s="12"/>
      <c r="E5" s="62" t="s">
        <v>22</v>
      </c>
      <c r="F5" s="62"/>
      <c r="G5" s="62"/>
      <c r="H5" s="62"/>
      <c r="I5" s="62"/>
      <c r="J5" s="62"/>
      <c r="K5" s="62"/>
      <c r="L5" s="62"/>
      <c r="M5" s="62"/>
      <c r="N5" s="62"/>
      <c r="O5" s="18"/>
      <c r="P5" s="18"/>
      <c r="Q5" s="8" t="s">
        <v>24</v>
      </c>
      <c r="R5" s="18"/>
      <c r="S5" s="18"/>
      <c r="T5" s="18"/>
      <c r="U5" s="18"/>
      <c r="V5" s="12"/>
      <c r="W5" s="12"/>
      <c r="X5" s="12"/>
      <c r="Y5" s="12"/>
      <c r="Z5" s="12"/>
      <c r="AA5" s="12"/>
      <c r="AC5" s="12"/>
      <c r="AD5" s="12"/>
      <c r="AE5" s="12"/>
      <c r="AF5" s="12"/>
      <c r="AG5" s="12"/>
      <c r="AH5" s="12"/>
      <c r="AI5" s="12"/>
      <c r="AJ5" s="12"/>
    </row>
    <row r="6" spans="2:36">
      <c r="C6" s="10"/>
      <c r="D6" s="10"/>
      <c r="E6" s="10"/>
      <c r="F6" s="10"/>
      <c r="G6" s="40"/>
      <c r="H6" s="10"/>
      <c r="I6" s="40"/>
      <c r="J6" s="10"/>
      <c r="K6" s="10"/>
      <c r="L6" s="10"/>
      <c r="M6" s="10"/>
      <c r="N6" s="10"/>
      <c r="O6" s="10"/>
      <c r="P6" s="10"/>
      <c r="Q6" s="8" t="s">
        <v>14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0"/>
      <c r="AF6" s="10"/>
      <c r="AG6" s="10"/>
      <c r="AH6" s="64"/>
      <c r="AI6" s="64"/>
      <c r="AJ6" s="64"/>
    </row>
    <row r="7" spans="2:36" ht="15" customHeight="1">
      <c r="B7" s="8" t="s">
        <v>18</v>
      </c>
      <c r="C7" s="8"/>
      <c r="D7" s="8"/>
      <c r="E7" s="6"/>
      <c r="F7" s="62" t="s">
        <v>78</v>
      </c>
      <c r="G7" s="62"/>
      <c r="H7" s="62"/>
      <c r="I7" s="62"/>
      <c r="J7" s="43"/>
      <c r="K7" s="43"/>
      <c r="L7" s="43"/>
      <c r="M7" s="18"/>
      <c r="N7" s="18"/>
      <c r="O7" s="18"/>
      <c r="P7" s="18"/>
      <c r="Q7" s="18"/>
      <c r="R7" s="18"/>
      <c r="S7" s="18"/>
      <c r="T7" s="18"/>
      <c r="U7" s="18"/>
      <c r="V7" s="12"/>
      <c r="W7" s="12"/>
      <c r="X7" s="12"/>
      <c r="Y7" s="12"/>
      <c r="Z7" s="12"/>
      <c r="AA7" s="12"/>
      <c r="AC7" s="65"/>
      <c r="AD7" s="65"/>
      <c r="AE7" s="65"/>
      <c r="AF7" s="12"/>
      <c r="AG7" s="12"/>
      <c r="AH7" s="12"/>
      <c r="AI7" s="12"/>
      <c r="AJ7" s="12"/>
    </row>
    <row r="8" spans="2:36">
      <c r="B8" s="11"/>
      <c r="C8" s="11"/>
      <c r="D8" s="11"/>
      <c r="E8" s="11"/>
      <c r="F8" s="11"/>
      <c r="G8" s="23"/>
      <c r="H8" s="11"/>
      <c r="I8" s="2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2:36" ht="15" customHeight="1">
      <c r="B9" s="19" t="s">
        <v>4</v>
      </c>
      <c r="C9" s="13" t="s">
        <v>16</v>
      </c>
      <c r="D9" s="19" t="s">
        <v>5</v>
      </c>
      <c r="E9" s="15"/>
      <c r="F9" s="5"/>
      <c r="G9" s="41"/>
      <c r="H9" s="69" t="s">
        <v>19</v>
      </c>
      <c r="I9" s="69"/>
      <c r="J9" s="44"/>
      <c r="K9" s="44"/>
      <c r="L9" s="44"/>
      <c r="M9" s="5"/>
      <c r="N9" s="1"/>
      <c r="O9" s="67"/>
      <c r="P9" s="68"/>
      <c r="Q9" s="68" t="s">
        <v>61</v>
      </c>
      <c r="R9" s="68"/>
      <c r="S9" s="1"/>
      <c r="T9" s="70" t="s">
        <v>62</v>
      </c>
      <c r="U9" s="71"/>
      <c r="V9" s="46" t="s">
        <v>15</v>
      </c>
      <c r="W9" s="26" t="s">
        <v>6</v>
      </c>
      <c r="X9" s="1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66"/>
    </row>
    <row r="10" spans="2:36">
      <c r="B10" s="14"/>
      <c r="C10" s="14"/>
      <c r="D10" s="14"/>
      <c r="E10" s="20" t="s">
        <v>69</v>
      </c>
      <c r="F10" s="20" t="s">
        <v>68</v>
      </c>
      <c r="G10" s="42" t="s">
        <v>67</v>
      </c>
      <c r="H10" s="20" t="s">
        <v>66</v>
      </c>
      <c r="I10" s="42" t="s">
        <v>65</v>
      </c>
      <c r="J10" s="20" t="s">
        <v>64</v>
      </c>
      <c r="K10" s="20" t="s">
        <v>63</v>
      </c>
      <c r="L10" s="45" t="s">
        <v>6</v>
      </c>
      <c r="M10" s="70" t="s">
        <v>70</v>
      </c>
      <c r="N10" s="71"/>
      <c r="O10" s="20" t="s">
        <v>71</v>
      </c>
      <c r="P10" s="20" t="s">
        <v>72</v>
      </c>
      <c r="Q10" s="20" t="s">
        <v>73</v>
      </c>
      <c r="R10" s="70" t="s">
        <v>6</v>
      </c>
      <c r="S10" s="71"/>
      <c r="T10" s="27"/>
      <c r="U10" s="37"/>
      <c r="V10" s="28"/>
      <c r="W10" s="28"/>
      <c r="X10" s="22" t="s">
        <v>7</v>
      </c>
      <c r="Y10" s="11"/>
      <c r="Z10" s="11"/>
      <c r="AA10" s="11"/>
      <c r="AB10" s="17"/>
      <c r="AC10" s="11"/>
      <c r="AD10" s="11"/>
      <c r="AE10" s="11"/>
      <c r="AF10" s="11"/>
      <c r="AG10" s="11"/>
      <c r="AH10" s="11"/>
      <c r="AI10" s="11"/>
      <c r="AJ10" s="66"/>
    </row>
    <row r="11" spans="2:36">
      <c r="B11" s="14"/>
      <c r="C11" s="14"/>
      <c r="D11" s="14"/>
      <c r="E11" s="20">
        <v>20</v>
      </c>
      <c r="F11" s="20">
        <v>20</v>
      </c>
      <c r="G11" s="42">
        <v>20</v>
      </c>
      <c r="H11" s="20">
        <v>20</v>
      </c>
      <c r="I11" s="42">
        <v>20</v>
      </c>
      <c r="J11" s="20">
        <v>20</v>
      </c>
      <c r="K11" s="20">
        <v>20</v>
      </c>
      <c r="L11" s="20">
        <v>140</v>
      </c>
      <c r="M11" s="20">
        <v>100</v>
      </c>
      <c r="N11" s="25">
        <v>0.15</v>
      </c>
      <c r="O11" s="20">
        <v>40</v>
      </c>
      <c r="P11" s="20">
        <v>40</v>
      </c>
      <c r="Q11" s="20">
        <v>40</v>
      </c>
      <c r="R11" s="20">
        <v>120</v>
      </c>
      <c r="S11" s="25">
        <v>0.1</v>
      </c>
      <c r="T11" s="27">
        <v>50</v>
      </c>
      <c r="U11" s="37">
        <v>0.25</v>
      </c>
      <c r="V11" s="29">
        <v>0.5</v>
      </c>
      <c r="W11" s="29">
        <v>1</v>
      </c>
      <c r="X11" s="2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7"/>
    </row>
    <row r="12" spans="2:36">
      <c r="B12" s="30">
        <v>1</v>
      </c>
      <c r="C12" s="31">
        <v>70920034</v>
      </c>
      <c r="D12" s="32" t="s">
        <v>25</v>
      </c>
      <c r="E12" s="33">
        <v>0</v>
      </c>
      <c r="F12" s="34">
        <v>0</v>
      </c>
      <c r="G12" s="34">
        <v>8</v>
      </c>
      <c r="H12" s="34">
        <v>0</v>
      </c>
      <c r="I12" s="34">
        <v>0</v>
      </c>
      <c r="J12" s="34">
        <v>0</v>
      </c>
      <c r="K12" s="34">
        <v>0</v>
      </c>
      <c r="L12" s="34">
        <f t="shared" ref="L12:L51" si="0">E12+F12+G12+H12+I12+J12+K12</f>
        <v>8</v>
      </c>
      <c r="M12" s="34">
        <f t="shared" ref="M12:M51" si="1">L12-SMALL(E12:K12,1)-SMALL(E12:K12,2)</f>
        <v>8</v>
      </c>
      <c r="N12" s="47">
        <f t="shared" ref="N12:N51" si="2">(M12*15)/100</f>
        <v>1.2</v>
      </c>
      <c r="O12" s="34">
        <v>0</v>
      </c>
      <c r="P12" s="34">
        <v>2</v>
      </c>
      <c r="Q12" s="34">
        <v>0</v>
      </c>
      <c r="R12" s="34">
        <f t="shared" ref="R12:R51" si="3">O12+P12+Q12</f>
        <v>2</v>
      </c>
      <c r="S12" s="47">
        <f t="shared" ref="S12:S51" si="4">(R12*10)/120</f>
        <v>0.16666666666666666</v>
      </c>
      <c r="T12" s="48">
        <v>13</v>
      </c>
      <c r="U12" s="47">
        <f t="shared" ref="U12:U51" si="5">(T12*25)/50</f>
        <v>6.5</v>
      </c>
      <c r="V12" s="47">
        <v>5.5</v>
      </c>
      <c r="W12" s="47">
        <f t="shared" ref="W12:W51" si="6">N12+S12+U12+V12</f>
        <v>13.366666666666667</v>
      </c>
      <c r="X12" s="42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2:36">
      <c r="B13" s="30">
        <v>2</v>
      </c>
      <c r="C13" s="31">
        <v>81120059</v>
      </c>
      <c r="D13" s="32" t="s">
        <v>26</v>
      </c>
      <c r="E13" s="33">
        <v>0</v>
      </c>
      <c r="F13" s="34">
        <v>0</v>
      </c>
      <c r="G13" s="34">
        <v>15</v>
      </c>
      <c r="H13" s="34">
        <v>9</v>
      </c>
      <c r="I13" s="34">
        <v>20</v>
      </c>
      <c r="J13" s="34">
        <v>10</v>
      </c>
      <c r="K13" s="34">
        <v>0</v>
      </c>
      <c r="L13" s="34">
        <f t="shared" si="0"/>
        <v>54</v>
      </c>
      <c r="M13" s="34">
        <f t="shared" si="1"/>
        <v>54</v>
      </c>
      <c r="N13" s="47">
        <f t="shared" si="2"/>
        <v>8.1</v>
      </c>
      <c r="O13" s="34">
        <v>20</v>
      </c>
      <c r="P13" s="34">
        <v>38</v>
      </c>
      <c r="Q13" s="34">
        <v>40</v>
      </c>
      <c r="R13" s="34">
        <f t="shared" si="3"/>
        <v>98</v>
      </c>
      <c r="S13" s="47">
        <f t="shared" si="4"/>
        <v>8.1666666666666661</v>
      </c>
      <c r="T13" s="48">
        <v>21.5</v>
      </c>
      <c r="U13" s="47">
        <f t="shared" si="5"/>
        <v>10.75</v>
      </c>
      <c r="V13" s="47">
        <v>20.5</v>
      </c>
      <c r="W13" s="47">
        <f t="shared" si="6"/>
        <v>47.516666666666666</v>
      </c>
      <c r="X13" s="42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2:36" s="24" customFormat="1">
      <c r="B14" s="30">
        <v>3</v>
      </c>
      <c r="C14" s="50">
        <v>81220003</v>
      </c>
      <c r="D14" s="51" t="s">
        <v>27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f t="shared" si="0"/>
        <v>0</v>
      </c>
      <c r="M14" s="52">
        <f t="shared" si="1"/>
        <v>0</v>
      </c>
      <c r="N14" s="47">
        <f t="shared" si="2"/>
        <v>0</v>
      </c>
      <c r="O14" s="52">
        <v>0</v>
      </c>
      <c r="P14" s="52">
        <v>20</v>
      </c>
      <c r="Q14" s="52">
        <v>20</v>
      </c>
      <c r="R14" s="52">
        <f t="shared" si="3"/>
        <v>40</v>
      </c>
      <c r="S14" s="47">
        <f t="shared" si="4"/>
        <v>3.3333333333333335</v>
      </c>
      <c r="T14" s="47">
        <v>17</v>
      </c>
      <c r="U14" s="47">
        <f t="shared" si="5"/>
        <v>8.5</v>
      </c>
      <c r="V14" s="47">
        <v>0</v>
      </c>
      <c r="W14" s="47">
        <f t="shared" si="6"/>
        <v>11.833333333333334</v>
      </c>
      <c r="X14" s="5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2:36">
      <c r="B15" s="30">
        <v>4</v>
      </c>
      <c r="C15" s="31">
        <v>81220085</v>
      </c>
      <c r="D15" s="32" t="s">
        <v>8</v>
      </c>
      <c r="E15" s="33">
        <v>7</v>
      </c>
      <c r="F15" s="34">
        <v>15</v>
      </c>
      <c r="G15" s="34">
        <v>8</v>
      </c>
      <c r="H15" s="34">
        <v>10</v>
      </c>
      <c r="I15" s="34">
        <v>0</v>
      </c>
      <c r="J15" s="34">
        <v>0</v>
      </c>
      <c r="K15" s="34">
        <v>0</v>
      </c>
      <c r="L15" s="34">
        <f t="shared" si="0"/>
        <v>40</v>
      </c>
      <c r="M15" s="34">
        <f t="shared" si="1"/>
        <v>40</v>
      </c>
      <c r="N15" s="47">
        <f t="shared" si="2"/>
        <v>6</v>
      </c>
      <c r="O15" s="34">
        <v>20</v>
      </c>
      <c r="P15" s="34">
        <v>25</v>
      </c>
      <c r="Q15" s="34">
        <v>0</v>
      </c>
      <c r="R15" s="34">
        <f t="shared" si="3"/>
        <v>45</v>
      </c>
      <c r="S15" s="47">
        <f t="shared" si="4"/>
        <v>3.75</v>
      </c>
      <c r="T15" s="48">
        <v>23</v>
      </c>
      <c r="U15" s="47">
        <f t="shared" si="5"/>
        <v>11.5</v>
      </c>
      <c r="V15" s="47">
        <v>18.5</v>
      </c>
      <c r="W15" s="47">
        <f t="shared" si="6"/>
        <v>39.75</v>
      </c>
      <c r="X15" s="42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2:36">
      <c r="B16" s="30">
        <v>5</v>
      </c>
      <c r="C16" s="31">
        <v>91420052</v>
      </c>
      <c r="D16" s="32" t="s">
        <v>9</v>
      </c>
      <c r="E16" s="33">
        <v>13</v>
      </c>
      <c r="F16" s="34">
        <v>6</v>
      </c>
      <c r="G16" s="34">
        <v>17</v>
      </c>
      <c r="H16" s="34">
        <v>3</v>
      </c>
      <c r="I16" s="34">
        <v>10</v>
      </c>
      <c r="J16" s="34">
        <v>1</v>
      </c>
      <c r="K16" s="34">
        <v>0</v>
      </c>
      <c r="L16" s="34">
        <f t="shared" si="0"/>
        <v>50</v>
      </c>
      <c r="M16" s="34">
        <f t="shared" si="1"/>
        <v>49</v>
      </c>
      <c r="N16" s="47">
        <f t="shared" si="2"/>
        <v>7.35</v>
      </c>
      <c r="O16" s="34">
        <v>20</v>
      </c>
      <c r="P16" s="34">
        <v>40</v>
      </c>
      <c r="Q16" s="34">
        <v>20</v>
      </c>
      <c r="R16" s="34">
        <f t="shared" si="3"/>
        <v>80</v>
      </c>
      <c r="S16" s="47">
        <f t="shared" si="4"/>
        <v>6.666666666666667</v>
      </c>
      <c r="T16" s="48">
        <v>25.5</v>
      </c>
      <c r="U16" s="47">
        <f t="shared" si="5"/>
        <v>12.75</v>
      </c>
      <c r="V16" s="47">
        <v>16.5</v>
      </c>
      <c r="W16" s="47">
        <f t="shared" si="6"/>
        <v>43.266666666666666</v>
      </c>
      <c r="X16" s="42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2:36">
      <c r="B17" s="30">
        <v>6</v>
      </c>
      <c r="C17" s="31">
        <v>91420056</v>
      </c>
      <c r="D17" s="32" t="s">
        <v>28</v>
      </c>
      <c r="E17" s="33">
        <v>17</v>
      </c>
      <c r="F17" s="34">
        <v>13</v>
      </c>
      <c r="G17" s="34">
        <v>20</v>
      </c>
      <c r="H17" s="34">
        <v>20</v>
      </c>
      <c r="I17" s="34">
        <v>20</v>
      </c>
      <c r="J17" s="34">
        <v>7</v>
      </c>
      <c r="K17" s="34">
        <v>5</v>
      </c>
      <c r="L17" s="34">
        <f t="shared" si="0"/>
        <v>102</v>
      </c>
      <c r="M17" s="34">
        <f t="shared" si="1"/>
        <v>90</v>
      </c>
      <c r="N17" s="47">
        <f t="shared" si="2"/>
        <v>13.5</v>
      </c>
      <c r="O17" s="34">
        <v>40</v>
      </c>
      <c r="P17" s="34">
        <v>20</v>
      </c>
      <c r="Q17" s="34">
        <v>25</v>
      </c>
      <c r="R17" s="34">
        <f t="shared" si="3"/>
        <v>85</v>
      </c>
      <c r="S17" s="47">
        <f t="shared" si="4"/>
        <v>7.083333333333333</v>
      </c>
      <c r="T17" s="48">
        <v>35.5</v>
      </c>
      <c r="U17" s="47">
        <f t="shared" si="5"/>
        <v>17.75</v>
      </c>
      <c r="V17" s="47">
        <v>26</v>
      </c>
      <c r="W17" s="47">
        <f t="shared" si="6"/>
        <v>64.333333333333329</v>
      </c>
      <c r="X17" s="42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2:36">
      <c r="B18" s="30">
        <v>7</v>
      </c>
      <c r="C18" s="31">
        <v>91420114</v>
      </c>
      <c r="D18" s="32" t="s">
        <v>10</v>
      </c>
      <c r="E18" s="33">
        <v>0</v>
      </c>
      <c r="F18" s="34">
        <v>12</v>
      </c>
      <c r="G18" s="34">
        <v>20</v>
      </c>
      <c r="H18" s="34">
        <v>11</v>
      </c>
      <c r="I18" s="34">
        <v>7</v>
      </c>
      <c r="J18" s="34">
        <v>0</v>
      </c>
      <c r="K18" s="34">
        <v>0</v>
      </c>
      <c r="L18" s="34">
        <f t="shared" si="0"/>
        <v>50</v>
      </c>
      <c r="M18" s="34">
        <f t="shared" si="1"/>
        <v>50</v>
      </c>
      <c r="N18" s="47">
        <f t="shared" si="2"/>
        <v>7.5</v>
      </c>
      <c r="O18" s="34">
        <v>30</v>
      </c>
      <c r="P18" s="34">
        <v>20</v>
      </c>
      <c r="Q18" s="34">
        <v>15</v>
      </c>
      <c r="R18" s="34">
        <f t="shared" si="3"/>
        <v>65</v>
      </c>
      <c r="S18" s="47">
        <f t="shared" si="4"/>
        <v>5.416666666666667</v>
      </c>
      <c r="T18" s="48">
        <v>39</v>
      </c>
      <c r="U18" s="47">
        <f t="shared" si="5"/>
        <v>19.5</v>
      </c>
      <c r="V18" s="47">
        <v>15.5</v>
      </c>
      <c r="W18" s="47">
        <f t="shared" si="6"/>
        <v>47.916666666666671</v>
      </c>
      <c r="X18" s="42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2:36">
      <c r="B19" s="30">
        <v>8</v>
      </c>
      <c r="C19" s="31">
        <v>91420243</v>
      </c>
      <c r="D19" s="32" t="s">
        <v>29</v>
      </c>
      <c r="E19" s="33">
        <v>16</v>
      </c>
      <c r="F19" s="34">
        <v>6</v>
      </c>
      <c r="G19" s="34">
        <v>20</v>
      </c>
      <c r="H19" s="34">
        <v>16</v>
      </c>
      <c r="I19" s="34">
        <v>15</v>
      </c>
      <c r="J19" s="34">
        <v>10</v>
      </c>
      <c r="K19" s="34">
        <v>4</v>
      </c>
      <c r="L19" s="34">
        <f t="shared" si="0"/>
        <v>87</v>
      </c>
      <c r="M19" s="34">
        <f t="shared" si="1"/>
        <v>77</v>
      </c>
      <c r="N19" s="47">
        <f t="shared" si="2"/>
        <v>11.55</v>
      </c>
      <c r="O19" s="34">
        <v>30</v>
      </c>
      <c r="P19" s="34">
        <v>20</v>
      </c>
      <c r="Q19" s="34">
        <v>35</v>
      </c>
      <c r="R19" s="34">
        <f t="shared" si="3"/>
        <v>85</v>
      </c>
      <c r="S19" s="47">
        <f t="shared" si="4"/>
        <v>7.083333333333333</v>
      </c>
      <c r="T19" s="48">
        <v>33</v>
      </c>
      <c r="U19" s="47">
        <f t="shared" si="5"/>
        <v>16.5</v>
      </c>
      <c r="V19" s="47">
        <v>14.5</v>
      </c>
      <c r="W19" s="47">
        <f t="shared" si="6"/>
        <v>49.633333333333333</v>
      </c>
      <c r="X19" s="4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2:36">
      <c r="B20" s="30">
        <v>9</v>
      </c>
      <c r="C20" s="31">
        <v>91420259</v>
      </c>
      <c r="D20" s="32" t="s">
        <v>30</v>
      </c>
      <c r="E20" s="33">
        <v>6</v>
      </c>
      <c r="F20" s="34">
        <v>4</v>
      </c>
      <c r="G20" s="34">
        <v>14</v>
      </c>
      <c r="H20" s="34">
        <v>0</v>
      </c>
      <c r="I20" s="34">
        <v>0</v>
      </c>
      <c r="J20" s="34">
        <v>0</v>
      </c>
      <c r="K20" s="34">
        <v>0</v>
      </c>
      <c r="L20" s="34">
        <f t="shared" si="0"/>
        <v>24</v>
      </c>
      <c r="M20" s="34">
        <f t="shared" si="1"/>
        <v>24</v>
      </c>
      <c r="N20" s="47">
        <f t="shared" si="2"/>
        <v>3.6</v>
      </c>
      <c r="O20" s="34">
        <v>38</v>
      </c>
      <c r="P20" s="34">
        <v>38</v>
      </c>
      <c r="Q20" s="34">
        <v>0</v>
      </c>
      <c r="R20" s="34">
        <f t="shared" si="3"/>
        <v>76</v>
      </c>
      <c r="S20" s="47">
        <f t="shared" si="4"/>
        <v>6.333333333333333</v>
      </c>
      <c r="T20" s="48">
        <v>29</v>
      </c>
      <c r="U20" s="47">
        <f t="shared" si="5"/>
        <v>14.5</v>
      </c>
      <c r="V20" s="47">
        <v>7</v>
      </c>
      <c r="W20" s="47">
        <f t="shared" si="6"/>
        <v>31.433333333333334</v>
      </c>
      <c r="X20" s="4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2:36">
      <c r="B21" s="30">
        <v>10</v>
      </c>
      <c r="C21" s="31">
        <v>91420284</v>
      </c>
      <c r="D21" s="32" t="s">
        <v>31</v>
      </c>
      <c r="E21" s="33">
        <v>7</v>
      </c>
      <c r="F21" s="34">
        <v>12</v>
      </c>
      <c r="G21" s="34">
        <v>20</v>
      </c>
      <c r="H21" s="34">
        <v>20</v>
      </c>
      <c r="I21" s="34">
        <v>6</v>
      </c>
      <c r="J21" s="34">
        <v>0</v>
      </c>
      <c r="K21" s="34">
        <v>4</v>
      </c>
      <c r="L21" s="34">
        <f t="shared" si="0"/>
        <v>69</v>
      </c>
      <c r="M21" s="34">
        <f t="shared" si="1"/>
        <v>65</v>
      </c>
      <c r="N21" s="47">
        <f t="shared" si="2"/>
        <v>9.75</v>
      </c>
      <c r="O21" s="34">
        <v>31</v>
      </c>
      <c r="P21" s="34">
        <v>35</v>
      </c>
      <c r="Q21" s="34">
        <v>30</v>
      </c>
      <c r="R21" s="34">
        <f t="shared" si="3"/>
        <v>96</v>
      </c>
      <c r="S21" s="47">
        <f t="shared" si="4"/>
        <v>8</v>
      </c>
      <c r="T21" s="48">
        <v>31.5</v>
      </c>
      <c r="U21" s="47">
        <f t="shared" si="5"/>
        <v>15.75</v>
      </c>
      <c r="V21" s="47">
        <v>19</v>
      </c>
      <c r="W21" s="47">
        <f t="shared" si="6"/>
        <v>52.5</v>
      </c>
      <c r="X21" s="4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2:36">
      <c r="B22" s="30">
        <v>11</v>
      </c>
      <c r="C22" s="31">
        <v>101519003</v>
      </c>
      <c r="D22" s="32" t="s">
        <v>32</v>
      </c>
      <c r="E22" s="33">
        <v>17</v>
      </c>
      <c r="F22" s="34">
        <v>15</v>
      </c>
      <c r="G22" s="34">
        <v>20</v>
      </c>
      <c r="H22" s="34">
        <v>20</v>
      </c>
      <c r="I22" s="34">
        <v>11</v>
      </c>
      <c r="J22" s="34">
        <v>5</v>
      </c>
      <c r="K22" s="34">
        <v>20</v>
      </c>
      <c r="L22" s="34">
        <f t="shared" si="0"/>
        <v>108</v>
      </c>
      <c r="M22" s="34">
        <f t="shared" si="1"/>
        <v>92</v>
      </c>
      <c r="N22" s="47">
        <f t="shared" si="2"/>
        <v>13.8</v>
      </c>
      <c r="O22" s="34">
        <v>40</v>
      </c>
      <c r="P22" s="34">
        <v>40</v>
      </c>
      <c r="Q22" s="34">
        <v>40</v>
      </c>
      <c r="R22" s="34">
        <f t="shared" si="3"/>
        <v>120</v>
      </c>
      <c r="S22" s="47">
        <f t="shared" si="4"/>
        <v>10</v>
      </c>
      <c r="T22" s="48">
        <v>40</v>
      </c>
      <c r="U22" s="47">
        <f t="shared" si="5"/>
        <v>20</v>
      </c>
      <c r="V22" s="47">
        <v>36</v>
      </c>
      <c r="W22" s="47">
        <f t="shared" si="6"/>
        <v>79.8</v>
      </c>
      <c r="X22" s="42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2:36">
      <c r="B23" s="30">
        <v>12</v>
      </c>
      <c r="C23" s="31">
        <v>101519004</v>
      </c>
      <c r="D23" s="32" t="s">
        <v>33</v>
      </c>
      <c r="E23" s="33">
        <v>20</v>
      </c>
      <c r="F23" s="34">
        <v>20</v>
      </c>
      <c r="G23" s="34">
        <v>20</v>
      </c>
      <c r="H23" s="34">
        <v>20</v>
      </c>
      <c r="I23" s="34">
        <v>18</v>
      </c>
      <c r="J23" s="34">
        <v>0</v>
      </c>
      <c r="K23" s="34">
        <v>0</v>
      </c>
      <c r="L23" s="34">
        <f t="shared" si="0"/>
        <v>98</v>
      </c>
      <c r="M23" s="34">
        <f t="shared" si="1"/>
        <v>98</v>
      </c>
      <c r="N23" s="47">
        <f t="shared" si="2"/>
        <v>14.7</v>
      </c>
      <c r="O23" s="34">
        <v>40</v>
      </c>
      <c r="P23" s="34">
        <v>40</v>
      </c>
      <c r="Q23" s="34">
        <v>20</v>
      </c>
      <c r="R23" s="34">
        <f t="shared" si="3"/>
        <v>100</v>
      </c>
      <c r="S23" s="47">
        <f t="shared" si="4"/>
        <v>8.3333333333333339</v>
      </c>
      <c r="T23" s="48">
        <v>46</v>
      </c>
      <c r="U23" s="47">
        <f t="shared" si="5"/>
        <v>23</v>
      </c>
      <c r="V23" s="47">
        <v>27</v>
      </c>
      <c r="W23" s="47">
        <f t="shared" si="6"/>
        <v>73.033333333333331</v>
      </c>
      <c r="X23" s="42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2:36">
      <c r="B24" s="30">
        <v>13</v>
      </c>
      <c r="C24" s="31">
        <v>101519005</v>
      </c>
      <c r="D24" s="32" t="s">
        <v>34</v>
      </c>
      <c r="E24" s="33">
        <v>7</v>
      </c>
      <c r="F24" s="34">
        <v>7</v>
      </c>
      <c r="G24" s="34">
        <v>20</v>
      </c>
      <c r="H24" s="34">
        <v>14</v>
      </c>
      <c r="I24" s="34">
        <v>20</v>
      </c>
      <c r="J24" s="34">
        <v>10</v>
      </c>
      <c r="K24" s="34">
        <v>1</v>
      </c>
      <c r="L24" s="34">
        <f t="shared" si="0"/>
        <v>79</v>
      </c>
      <c r="M24" s="34">
        <f t="shared" si="1"/>
        <v>71</v>
      </c>
      <c r="N24" s="47">
        <f t="shared" si="2"/>
        <v>10.65</v>
      </c>
      <c r="O24" s="34">
        <v>40</v>
      </c>
      <c r="P24" s="34">
        <v>40</v>
      </c>
      <c r="Q24" s="34">
        <v>40</v>
      </c>
      <c r="R24" s="34">
        <f t="shared" si="3"/>
        <v>120</v>
      </c>
      <c r="S24" s="47">
        <f t="shared" si="4"/>
        <v>10</v>
      </c>
      <c r="T24" s="48">
        <v>41</v>
      </c>
      <c r="U24" s="47">
        <f t="shared" si="5"/>
        <v>20.5</v>
      </c>
      <c r="V24" s="47">
        <v>30</v>
      </c>
      <c r="W24" s="47">
        <f t="shared" si="6"/>
        <v>71.150000000000006</v>
      </c>
      <c r="X24" s="42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2:36">
      <c r="B25" s="30">
        <v>14</v>
      </c>
      <c r="C25" s="31">
        <v>101519008</v>
      </c>
      <c r="D25" s="32" t="s">
        <v>35</v>
      </c>
      <c r="E25" s="33">
        <v>17</v>
      </c>
      <c r="F25" s="34">
        <v>12</v>
      </c>
      <c r="G25" s="34">
        <v>20</v>
      </c>
      <c r="H25" s="34">
        <v>10</v>
      </c>
      <c r="I25" s="34">
        <v>6</v>
      </c>
      <c r="J25" s="34">
        <v>3</v>
      </c>
      <c r="K25" s="34">
        <v>3</v>
      </c>
      <c r="L25" s="34">
        <f t="shared" si="0"/>
        <v>71</v>
      </c>
      <c r="M25" s="34">
        <f t="shared" si="1"/>
        <v>65</v>
      </c>
      <c r="N25" s="47">
        <f t="shared" si="2"/>
        <v>9.75</v>
      </c>
      <c r="O25" s="34">
        <v>40</v>
      </c>
      <c r="P25" s="34">
        <v>40</v>
      </c>
      <c r="Q25" s="34">
        <v>40</v>
      </c>
      <c r="R25" s="34">
        <f t="shared" si="3"/>
        <v>120</v>
      </c>
      <c r="S25" s="47">
        <f t="shared" si="4"/>
        <v>10</v>
      </c>
      <c r="T25" s="48">
        <v>30</v>
      </c>
      <c r="U25" s="47">
        <f t="shared" si="5"/>
        <v>15</v>
      </c>
      <c r="V25" s="47">
        <v>16</v>
      </c>
      <c r="W25" s="47">
        <f t="shared" si="6"/>
        <v>50.75</v>
      </c>
      <c r="X25" s="42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2:36">
      <c r="B26" s="30">
        <v>15</v>
      </c>
      <c r="C26" s="31">
        <v>101519009</v>
      </c>
      <c r="D26" s="32" t="s">
        <v>11</v>
      </c>
      <c r="E26" s="33">
        <v>14</v>
      </c>
      <c r="F26" s="34">
        <v>2</v>
      </c>
      <c r="G26" s="34">
        <v>19</v>
      </c>
      <c r="H26" s="34">
        <v>11</v>
      </c>
      <c r="I26" s="34">
        <v>18</v>
      </c>
      <c r="J26" s="34">
        <v>0</v>
      </c>
      <c r="K26" s="34">
        <v>0</v>
      </c>
      <c r="L26" s="34">
        <f t="shared" si="0"/>
        <v>64</v>
      </c>
      <c r="M26" s="34">
        <f t="shared" si="1"/>
        <v>64</v>
      </c>
      <c r="N26" s="47">
        <f t="shared" si="2"/>
        <v>9.6</v>
      </c>
      <c r="O26" s="34">
        <v>20</v>
      </c>
      <c r="P26" s="34">
        <v>35</v>
      </c>
      <c r="Q26" s="34">
        <v>22</v>
      </c>
      <c r="R26" s="34">
        <f t="shared" si="3"/>
        <v>77</v>
      </c>
      <c r="S26" s="47">
        <f t="shared" si="4"/>
        <v>6.416666666666667</v>
      </c>
      <c r="T26" s="48">
        <v>13</v>
      </c>
      <c r="U26" s="47">
        <f t="shared" si="5"/>
        <v>6.5</v>
      </c>
      <c r="V26" s="47">
        <v>12</v>
      </c>
      <c r="W26" s="47">
        <f t="shared" si="6"/>
        <v>34.516666666666666</v>
      </c>
      <c r="X26" s="42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2:36">
      <c r="B27" s="30">
        <v>16</v>
      </c>
      <c r="C27" s="31">
        <v>101519011</v>
      </c>
      <c r="D27" s="32" t="s">
        <v>36</v>
      </c>
      <c r="E27" s="33">
        <v>14</v>
      </c>
      <c r="F27" s="34">
        <v>4</v>
      </c>
      <c r="G27" s="34">
        <v>20</v>
      </c>
      <c r="H27" s="34">
        <v>13</v>
      </c>
      <c r="I27" s="34">
        <v>16</v>
      </c>
      <c r="J27" s="34">
        <v>6</v>
      </c>
      <c r="K27" s="34">
        <v>0</v>
      </c>
      <c r="L27" s="34">
        <f t="shared" si="0"/>
        <v>73</v>
      </c>
      <c r="M27" s="34">
        <f t="shared" si="1"/>
        <v>69</v>
      </c>
      <c r="N27" s="47">
        <f t="shared" si="2"/>
        <v>10.35</v>
      </c>
      <c r="O27" s="34">
        <v>40</v>
      </c>
      <c r="P27" s="34">
        <v>40</v>
      </c>
      <c r="Q27" s="34">
        <v>40</v>
      </c>
      <c r="R27" s="34">
        <f t="shared" si="3"/>
        <v>120</v>
      </c>
      <c r="S27" s="47">
        <f t="shared" si="4"/>
        <v>10</v>
      </c>
      <c r="T27" s="48">
        <v>35</v>
      </c>
      <c r="U27" s="47">
        <f t="shared" si="5"/>
        <v>17.5</v>
      </c>
      <c r="V27" s="47">
        <v>16</v>
      </c>
      <c r="W27" s="47">
        <f t="shared" si="6"/>
        <v>53.85</v>
      </c>
      <c r="X27" s="42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2:36" s="24" customFormat="1">
      <c r="B28" s="30">
        <v>17</v>
      </c>
      <c r="C28" s="35">
        <v>101519018</v>
      </c>
      <c r="D28" s="36" t="s">
        <v>37</v>
      </c>
      <c r="E28" s="34">
        <v>17</v>
      </c>
      <c r="F28" s="34">
        <v>20</v>
      </c>
      <c r="G28" s="34">
        <v>20</v>
      </c>
      <c r="H28" s="34">
        <v>20</v>
      </c>
      <c r="I28" s="34">
        <v>20</v>
      </c>
      <c r="J28" s="34">
        <v>5</v>
      </c>
      <c r="K28" s="34">
        <v>20</v>
      </c>
      <c r="L28" s="34">
        <f t="shared" si="0"/>
        <v>122</v>
      </c>
      <c r="M28" s="34">
        <f t="shared" si="1"/>
        <v>100</v>
      </c>
      <c r="N28" s="47">
        <f t="shared" si="2"/>
        <v>15</v>
      </c>
      <c r="O28" s="34">
        <v>40</v>
      </c>
      <c r="P28" s="34">
        <v>40</v>
      </c>
      <c r="Q28" s="34">
        <v>40</v>
      </c>
      <c r="R28" s="34">
        <f t="shared" si="3"/>
        <v>120</v>
      </c>
      <c r="S28" s="47">
        <f t="shared" si="4"/>
        <v>10</v>
      </c>
      <c r="T28" s="48">
        <v>37</v>
      </c>
      <c r="U28" s="47">
        <f t="shared" si="5"/>
        <v>18.5</v>
      </c>
      <c r="V28" s="47">
        <v>38</v>
      </c>
      <c r="W28" s="47">
        <f t="shared" si="6"/>
        <v>81.5</v>
      </c>
      <c r="X28" s="42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2:36">
      <c r="B29" s="30">
        <v>18</v>
      </c>
      <c r="C29" s="35">
        <v>101519020</v>
      </c>
      <c r="D29" s="36" t="s">
        <v>38</v>
      </c>
      <c r="E29" s="34">
        <v>14</v>
      </c>
      <c r="F29" s="34">
        <v>18</v>
      </c>
      <c r="G29" s="34">
        <v>20</v>
      </c>
      <c r="H29" s="34">
        <v>20</v>
      </c>
      <c r="I29" s="34">
        <v>17</v>
      </c>
      <c r="J29" s="34">
        <v>0</v>
      </c>
      <c r="K29" s="34">
        <v>0</v>
      </c>
      <c r="L29" s="34">
        <f t="shared" si="0"/>
        <v>89</v>
      </c>
      <c r="M29" s="34">
        <f t="shared" si="1"/>
        <v>89</v>
      </c>
      <c r="N29" s="47">
        <f t="shared" si="2"/>
        <v>13.35</v>
      </c>
      <c r="O29" s="34">
        <v>40</v>
      </c>
      <c r="P29" s="34">
        <v>40</v>
      </c>
      <c r="Q29" s="34">
        <v>38</v>
      </c>
      <c r="R29" s="34">
        <f t="shared" si="3"/>
        <v>118</v>
      </c>
      <c r="S29" s="47">
        <f t="shared" si="4"/>
        <v>9.8333333333333339</v>
      </c>
      <c r="T29" s="48">
        <v>37.5</v>
      </c>
      <c r="U29" s="47">
        <f t="shared" si="5"/>
        <v>18.75</v>
      </c>
      <c r="V29" s="47">
        <v>36.5</v>
      </c>
      <c r="W29" s="47">
        <f t="shared" si="6"/>
        <v>78.433333333333337</v>
      </c>
      <c r="X29" s="42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2:36">
      <c r="B30" s="30">
        <v>19</v>
      </c>
      <c r="C30" s="31">
        <v>101519021</v>
      </c>
      <c r="D30" s="32" t="s">
        <v>39</v>
      </c>
      <c r="E30" s="33">
        <v>20</v>
      </c>
      <c r="F30" s="34">
        <v>17</v>
      </c>
      <c r="G30" s="34">
        <v>20</v>
      </c>
      <c r="H30" s="34">
        <v>20</v>
      </c>
      <c r="I30" s="34">
        <v>14</v>
      </c>
      <c r="J30" s="34">
        <v>7</v>
      </c>
      <c r="K30" s="34">
        <v>4</v>
      </c>
      <c r="L30" s="34">
        <f t="shared" si="0"/>
        <v>102</v>
      </c>
      <c r="M30" s="34">
        <f t="shared" si="1"/>
        <v>91</v>
      </c>
      <c r="N30" s="47">
        <f t="shared" si="2"/>
        <v>13.65</v>
      </c>
      <c r="O30" s="34">
        <v>40</v>
      </c>
      <c r="P30" s="34">
        <v>40</v>
      </c>
      <c r="Q30" s="34">
        <v>35</v>
      </c>
      <c r="R30" s="34">
        <f t="shared" si="3"/>
        <v>115</v>
      </c>
      <c r="S30" s="47">
        <f t="shared" si="4"/>
        <v>9.5833333333333339</v>
      </c>
      <c r="T30" s="48">
        <v>36.5</v>
      </c>
      <c r="U30" s="47">
        <f t="shared" si="5"/>
        <v>18.25</v>
      </c>
      <c r="V30" s="47">
        <v>26.5</v>
      </c>
      <c r="W30" s="47">
        <f t="shared" si="6"/>
        <v>67.983333333333334</v>
      </c>
      <c r="X30" s="42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2:36">
      <c r="B31" s="30">
        <v>20</v>
      </c>
      <c r="C31" s="31">
        <v>101519027</v>
      </c>
      <c r="D31" s="32" t="s">
        <v>40</v>
      </c>
      <c r="E31" s="33">
        <v>13</v>
      </c>
      <c r="F31" s="34">
        <v>15</v>
      </c>
      <c r="G31" s="34">
        <v>20</v>
      </c>
      <c r="H31" s="34">
        <v>20</v>
      </c>
      <c r="I31" s="34">
        <v>0</v>
      </c>
      <c r="J31" s="34">
        <v>1</v>
      </c>
      <c r="K31" s="34">
        <v>1</v>
      </c>
      <c r="L31" s="34">
        <f t="shared" si="0"/>
        <v>70</v>
      </c>
      <c r="M31" s="34">
        <f t="shared" si="1"/>
        <v>69</v>
      </c>
      <c r="N31" s="47">
        <f t="shared" si="2"/>
        <v>10.35</v>
      </c>
      <c r="O31" s="34">
        <v>40</v>
      </c>
      <c r="P31" s="34">
        <v>40</v>
      </c>
      <c r="Q31" s="34">
        <v>35</v>
      </c>
      <c r="R31" s="34">
        <f t="shared" si="3"/>
        <v>115</v>
      </c>
      <c r="S31" s="47">
        <f t="shared" si="4"/>
        <v>9.5833333333333339</v>
      </c>
      <c r="T31" s="48">
        <v>27</v>
      </c>
      <c r="U31" s="47">
        <f t="shared" si="5"/>
        <v>13.5</v>
      </c>
      <c r="V31" s="47">
        <v>21</v>
      </c>
      <c r="W31" s="47">
        <f t="shared" si="6"/>
        <v>54.433333333333337</v>
      </c>
      <c r="X31" s="42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2:36" ht="16.5" customHeight="1">
      <c r="B32" s="30">
        <v>21</v>
      </c>
      <c r="C32" s="31">
        <v>101519033</v>
      </c>
      <c r="D32" s="32" t="s">
        <v>41</v>
      </c>
      <c r="E32" s="33">
        <v>20</v>
      </c>
      <c r="F32" s="34">
        <v>20</v>
      </c>
      <c r="G32" s="34">
        <v>20</v>
      </c>
      <c r="H32" s="34">
        <v>20</v>
      </c>
      <c r="I32" s="34">
        <v>20</v>
      </c>
      <c r="J32" s="34">
        <v>0</v>
      </c>
      <c r="K32" s="34">
        <v>10</v>
      </c>
      <c r="L32" s="34">
        <f t="shared" si="0"/>
        <v>110</v>
      </c>
      <c r="M32" s="34">
        <f t="shared" si="1"/>
        <v>100</v>
      </c>
      <c r="N32" s="47">
        <f t="shared" si="2"/>
        <v>15</v>
      </c>
      <c r="O32" s="34">
        <v>40</v>
      </c>
      <c r="P32" s="34">
        <v>40</v>
      </c>
      <c r="Q32" s="34">
        <v>40</v>
      </c>
      <c r="R32" s="34">
        <f t="shared" si="3"/>
        <v>120</v>
      </c>
      <c r="S32" s="47">
        <f t="shared" si="4"/>
        <v>10</v>
      </c>
      <c r="T32" s="48">
        <v>41</v>
      </c>
      <c r="U32" s="47">
        <f t="shared" si="5"/>
        <v>20.5</v>
      </c>
      <c r="V32" s="47">
        <v>24.5</v>
      </c>
      <c r="W32" s="47">
        <f t="shared" si="6"/>
        <v>70</v>
      </c>
      <c r="X32" s="42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2:36">
      <c r="B33" s="30">
        <v>22</v>
      </c>
      <c r="C33" s="31">
        <v>101519036</v>
      </c>
      <c r="D33" s="32" t="s">
        <v>42</v>
      </c>
      <c r="E33" s="33">
        <v>12</v>
      </c>
      <c r="F33" s="34">
        <v>12</v>
      </c>
      <c r="G33" s="34">
        <v>20</v>
      </c>
      <c r="H33" s="34">
        <v>20</v>
      </c>
      <c r="I33" s="34">
        <v>11</v>
      </c>
      <c r="J33" s="34">
        <v>6</v>
      </c>
      <c r="K33" s="34">
        <v>4</v>
      </c>
      <c r="L33" s="34">
        <f t="shared" si="0"/>
        <v>85</v>
      </c>
      <c r="M33" s="34">
        <f t="shared" si="1"/>
        <v>75</v>
      </c>
      <c r="N33" s="47">
        <f t="shared" si="2"/>
        <v>11.25</v>
      </c>
      <c r="O33" s="34">
        <v>40</v>
      </c>
      <c r="P33" s="34">
        <v>40</v>
      </c>
      <c r="Q33" s="34">
        <v>35</v>
      </c>
      <c r="R33" s="34">
        <f t="shared" si="3"/>
        <v>115</v>
      </c>
      <c r="S33" s="47">
        <f t="shared" si="4"/>
        <v>9.5833333333333339</v>
      </c>
      <c r="T33" s="48">
        <v>37</v>
      </c>
      <c r="U33" s="47">
        <f t="shared" si="5"/>
        <v>18.5</v>
      </c>
      <c r="V33" s="47">
        <v>18</v>
      </c>
      <c r="W33" s="47">
        <f t="shared" si="6"/>
        <v>57.333333333333336</v>
      </c>
      <c r="X33" s="42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2:36">
      <c r="B34" s="30">
        <v>23</v>
      </c>
      <c r="C34" s="31">
        <v>101519038</v>
      </c>
      <c r="D34" s="32" t="s">
        <v>43</v>
      </c>
      <c r="E34" s="33">
        <v>15</v>
      </c>
      <c r="F34" s="34">
        <v>9</v>
      </c>
      <c r="G34" s="34">
        <v>17</v>
      </c>
      <c r="H34" s="34">
        <v>11</v>
      </c>
      <c r="I34" s="34">
        <v>15</v>
      </c>
      <c r="J34" s="34">
        <v>20</v>
      </c>
      <c r="K34" s="34">
        <v>17</v>
      </c>
      <c r="L34" s="34">
        <f t="shared" si="0"/>
        <v>104</v>
      </c>
      <c r="M34" s="34">
        <f t="shared" si="1"/>
        <v>84</v>
      </c>
      <c r="N34" s="47">
        <f t="shared" si="2"/>
        <v>12.6</v>
      </c>
      <c r="O34" s="34">
        <v>40</v>
      </c>
      <c r="P34" s="34">
        <v>40</v>
      </c>
      <c r="Q34" s="34">
        <v>40</v>
      </c>
      <c r="R34" s="34">
        <f t="shared" si="3"/>
        <v>120</v>
      </c>
      <c r="S34" s="47">
        <f t="shared" si="4"/>
        <v>10</v>
      </c>
      <c r="T34" s="48">
        <v>22.5</v>
      </c>
      <c r="U34" s="47">
        <f t="shared" si="5"/>
        <v>11.25</v>
      </c>
      <c r="V34" s="47">
        <v>18</v>
      </c>
      <c r="W34" s="47">
        <f t="shared" si="6"/>
        <v>51.85</v>
      </c>
      <c r="X34" s="42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2:36">
      <c r="B35" s="30">
        <v>24</v>
      </c>
      <c r="C35" s="31">
        <v>101519041</v>
      </c>
      <c r="D35" s="32" t="s">
        <v>44</v>
      </c>
      <c r="E35" s="33">
        <v>4</v>
      </c>
      <c r="F35" s="34">
        <v>10</v>
      </c>
      <c r="G35" s="34">
        <v>0</v>
      </c>
      <c r="H35" s="34">
        <v>15</v>
      </c>
      <c r="I35" s="34">
        <v>0</v>
      </c>
      <c r="J35" s="34">
        <v>1</v>
      </c>
      <c r="K35" s="34">
        <v>1</v>
      </c>
      <c r="L35" s="34">
        <f t="shared" si="0"/>
        <v>31</v>
      </c>
      <c r="M35" s="34">
        <f t="shared" si="1"/>
        <v>31</v>
      </c>
      <c r="N35" s="47">
        <f t="shared" si="2"/>
        <v>4.6500000000000004</v>
      </c>
      <c r="O35" s="34">
        <v>40</v>
      </c>
      <c r="P35" s="34">
        <v>20</v>
      </c>
      <c r="Q35" s="34">
        <v>25</v>
      </c>
      <c r="R35" s="34">
        <f t="shared" si="3"/>
        <v>85</v>
      </c>
      <c r="S35" s="47">
        <f t="shared" si="4"/>
        <v>7.083333333333333</v>
      </c>
      <c r="T35" s="48">
        <v>23</v>
      </c>
      <c r="U35" s="47">
        <f t="shared" si="5"/>
        <v>11.5</v>
      </c>
      <c r="V35" s="47">
        <v>19.5</v>
      </c>
      <c r="W35" s="47">
        <f t="shared" si="6"/>
        <v>42.733333333333334</v>
      </c>
      <c r="X35" s="42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2:36">
      <c r="B36" s="30">
        <v>25</v>
      </c>
      <c r="C36" s="31">
        <v>101519042</v>
      </c>
      <c r="D36" s="32" t="s">
        <v>45</v>
      </c>
      <c r="E36" s="33">
        <v>17</v>
      </c>
      <c r="F36" s="34">
        <v>0</v>
      </c>
      <c r="G36" s="34">
        <v>0</v>
      </c>
      <c r="H36" s="34">
        <v>8</v>
      </c>
      <c r="I36" s="34">
        <v>10</v>
      </c>
      <c r="J36" s="34">
        <v>4</v>
      </c>
      <c r="K36" s="34">
        <v>0</v>
      </c>
      <c r="L36" s="34">
        <f t="shared" si="0"/>
        <v>39</v>
      </c>
      <c r="M36" s="34">
        <f t="shared" si="1"/>
        <v>39</v>
      </c>
      <c r="N36" s="47">
        <f t="shared" si="2"/>
        <v>5.85</v>
      </c>
      <c r="O36" s="34">
        <v>35</v>
      </c>
      <c r="P36" s="34">
        <v>20</v>
      </c>
      <c r="Q36" s="34">
        <v>35</v>
      </c>
      <c r="R36" s="34">
        <f t="shared" si="3"/>
        <v>90</v>
      </c>
      <c r="S36" s="47">
        <f t="shared" si="4"/>
        <v>7.5</v>
      </c>
      <c r="T36" s="48">
        <v>34</v>
      </c>
      <c r="U36" s="47">
        <f t="shared" si="5"/>
        <v>17</v>
      </c>
      <c r="V36" s="47">
        <v>9.5</v>
      </c>
      <c r="W36" s="47">
        <f t="shared" si="6"/>
        <v>39.85</v>
      </c>
      <c r="X36" s="42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2:36">
      <c r="B37" s="30">
        <v>26</v>
      </c>
      <c r="C37" s="31">
        <v>101519050</v>
      </c>
      <c r="D37" s="32" t="s">
        <v>46</v>
      </c>
      <c r="E37" s="33">
        <v>20</v>
      </c>
      <c r="F37" s="34">
        <v>20</v>
      </c>
      <c r="G37" s="34">
        <v>20</v>
      </c>
      <c r="H37" s="34">
        <v>0</v>
      </c>
      <c r="I37" s="34">
        <v>20</v>
      </c>
      <c r="J37" s="34">
        <v>17</v>
      </c>
      <c r="K37" s="34">
        <v>20</v>
      </c>
      <c r="L37" s="34">
        <f t="shared" si="0"/>
        <v>117</v>
      </c>
      <c r="M37" s="34">
        <f t="shared" si="1"/>
        <v>100</v>
      </c>
      <c r="N37" s="47">
        <f t="shared" si="2"/>
        <v>15</v>
      </c>
      <c r="O37" s="34">
        <v>40</v>
      </c>
      <c r="P37" s="34">
        <v>40</v>
      </c>
      <c r="Q37" s="34">
        <v>40</v>
      </c>
      <c r="R37" s="34">
        <f t="shared" si="3"/>
        <v>120</v>
      </c>
      <c r="S37" s="47">
        <f t="shared" si="4"/>
        <v>10</v>
      </c>
      <c r="T37" s="48">
        <v>48</v>
      </c>
      <c r="U37" s="47">
        <f t="shared" si="5"/>
        <v>24</v>
      </c>
      <c r="V37" s="47">
        <v>41</v>
      </c>
      <c r="W37" s="47">
        <f t="shared" si="6"/>
        <v>90</v>
      </c>
      <c r="X37" s="42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2:36">
      <c r="B38" s="30">
        <v>27</v>
      </c>
      <c r="C38" s="31">
        <v>101519065</v>
      </c>
      <c r="D38" s="32" t="s">
        <v>47</v>
      </c>
      <c r="E38" s="33">
        <v>17</v>
      </c>
      <c r="F38" s="34">
        <v>0</v>
      </c>
      <c r="G38" s="34">
        <v>20</v>
      </c>
      <c r="H38" s="34">
        <v>17</v>
      </c>
      <c r="I38" s="34">
        <v>20</v>
      </c>
      <c r="J38" s="34">
        <v>6</v>
      </c>
      <c r="K38" s="34">
        <v>19</v>
      </c>
      <c r="L38" s="34">
        <f t="shared" si="0"/>
        <v>99</v>
      </c>
      <c r="M38" s="34">
        <f t="shared" si="1"/>
        <v>93</v>
      </c>
      <c r="N38" s="47">
        <f t="shared" si="2"/>
        <v>13.95</v>
      </c>
      <c r="O38" s="34">
        <v>32</v>
      </c>
      <c r="P38" s="34">
        <v>40</v>
      </c>
      <c r="Q38" s="34">
        <v>20</v>
      </c>
      <c r="R38" s="34">
        <f t="shared" si="3"/>
        <v>92</v>
      </c>
      <c r="S38" s="47">
        <f t="shared" si="4"/>
        <v>7.666666666666667</v>
      </c>
      <c r="T38" s="48">
        <v>40</v>
      </c>
      <c r="U38" s="47">
        <f t="shared" si="5"/>
        <v>20</v>
      </c>
      <c r="V38" s="47">
        <v>34</v>
      </c>
      <c r="W38" s="47">
        <f t="shared" si="6"/>
        <v>75.616666666666674</v>
      </c>
      <c r="X38" s="42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2:36">
      <c r="B39" s="30">
        <v>28</v>
      </c>
      <c r="C39" s="31">
        <v>101519066</v>
      </c>
      <c r="D39" s="32" t="s">
        <v>48</v>
      </c>
      <c r="E39" s="33">
        <v>15</v>
      </c>
      <c r="F39" s="34">
        <v>0</v>
      </c>
      <c r="G39" s="34">
        <v>20</v>
      </c>
      <c r="H39" s="34">
        <v>11</v>
      </c>
      <c r="I39" s="34">
        <v>7</v>
      </c>
      <c r="J39" s="34">
        <v>10</v>
      </c>
      <c r="K39" s="34">
        <v>17</v>
      </c>
      <c r="L39" s="34">
        <f t="shared" si="0"/>
        <v>80</v>
      </c>
      <c r="M39" s="34">
        <f t="shared" si="1"/>
        <v>73</v>
      </c>
      <c r="N39" s="47">
        <f t="shared" si="2"/>
        <v>10.95</v>
      </c>
      <c r="O39" s="34">
        <v>20</v>
      </c>
      <c r="P39" s="34">
        <v>38</v>
      </c>
      <c r="Q39" s="34">
        <v>40</v>
      </c>
      <c r="R39" s="34">
        <f t="shared" si="3"/>
        <v>98</v>
      </c>
      <c r="S39" s="47">
        <f t="shared" si="4"/>
        <v>8.1666666666666661</v>
      </c>
      <c r="T39" s="48">
        <v>36</v>
      </c>
      <c r="U39" s="47">
        <f t="shared" si="5"/>
        <v>18</v>
      </c>
      <c r="V39" s="47">
        <v>24.5</v>
      </c>
      <c r="W39" s="47">
        <f t="shared" si="6"/>
        <v>61.616666666666667</v>
      </c>
      <c r="X39" s="42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2:36">
      <c r="B40" s="30">
        <v>29</v>
      </c>
      <c r="C40" s="31">
        <v>101519072</v>
      </c>
      <c r="D40" s="32" t="s">
        <v>49</v>
      </c>
      <c r="E40" s="33">
        <v>10</v>
      </c>
      <c r="F40" s="34">
        <v>16</v>
      </c>
      <c r="G40" s="34">
        <v>20</v>
      </c>
      <c r="H40" s="34">
        <v>14</v>
      </c>
      <c r="I40" s="34">
        <v>5</v>
      </c>
      <c r="J40" s="34">
        <v>5</v>
      </c>
      <c r="K40" s="34">
        <v>5</v>
      </c>
      <c r="L40" s="34">
        <f t="shared" si="0"/>
        <v>75</v>
      </c>
      <c r="M40" s="34">
        <f t="shared" si="1"/>
        <v>65</v>
      </c>
      <c r="N40" s="47">
        <f t="shared" si="2"/>
        <v>9.75</v>
      </c>
      <c r="O40" s="34">
        <v>30</v>
      </c>
      <c r="P40" s="34">
        <v>40</v>
      </c>
      <c r="Q40" s="34">
        <v>40</v>
      </c>
      <c r="R40" s="34">
        <f t="shared" si="3"/>
        <v>110</v>
      </c>
      <c r="S40" s="47">
        <f t="shared" si="4"/>
        <v>9.1666666666666661</v>
      </c>
      <c r="T40" s="48">
        <v>36</v>
      </c>
      <c r="U40" s="47">
        <f t="shared" si="5"/>
        <v>18</v>
      </c>
      <c r="V40" s="47">
        <v>21</v>
      </c>
      <c r="W40" s="47">
        <f t="shared" si="6"/>
        <v>57.916666666666664</v>
      </c>
      <c r="X40" s="42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2:36">
      <c r="B41" s="30">
        <v>30</v>
      </c>
      <c r="C41" s="31">
        <v>101519077</v>
      </c>
      <c r="D41" s="32" t="s">
        <v>50</v>
      </c>
      <c r="E41" s="33">
        <v>15</v>
      </c>
      <c r="F41" s="34">
        <v>12</v>
      </c>
      <c r="G41" s="34">
        <v>20</v>
      </c>
      <c r="H41" s="34">
        <v>17</v>
      </c>
      <c r="I41" s="34">
        <v>10</v>
      </c>
      <c r="J41" s="34">
        <v>15</v>
      </c>
      <c r="K41" s="34">
        <v>17</v>
      </c>
      <c r="L41" s="34">
        <f t="shared" si="0"/>
        <v>106</v>
      </c>
      <c r="M41" s="34">
        <f t="shared" si="1"/>
        <v>84</v>
      </c>
      <c r="N41" s="47">
        <f t="shared" si="2"/>
        <v>12.6</v>
      </c>
      <c r="O41" s="34">
        <v>37</v>
      </c>
      <c r="P41" s="34">
        <v>40</v>
      </c>
      <c r="Q41" s="34">
        <v>40</v>
      </c>
      <c r="R41" s="34">
        <f t="shared" si="3"/>
        <v>117</v>
      </c>
      <c r="S41" s="47">
        <f t="shared" si="4"/>
        <v>9.75</v>
      </c>
      <c r="T41" s="48">
        <v>32</v>
      </c>
      <c r="U41" s="47">
        <f t="shared" si="5"/>
        <v>16</v>
      </c>
      <c r="V41" s="47">
        <v>27</v>
      </c>
      <c r="W41" s="47">
        <f t="shared" si="6"/>
        <v>65.349999999999994</v>
      </c>
      <c r="X41" s="42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2:36" ht="16.5" customHeight="1">
      <c r="B42" s="30">
        <v>31</v>
      </c>
      <c r="C42" s="31">
        <v>101519093</v>
      </c>
      <c r="D42" s="32" t="s">
        <v>51</v>
      </c>
      <c r="E42" s="33">
        <v>12</v>
      </c>
      <c r="F42" s="34">
        <v>12</v>
      </c>
      <c r="G42" s="34">
        <v>18</v>
      </c>
      <c r="H42" s="34">
        <v>5</v>
      </c>
      <c r="I42" s="34">
        <v>0</v>
      </c>
      <c r="J42" s="34">
        <v>0</v>
      </c>
      <c r="K42" s="34">
        <v>0</v>
      </c>
      <c r="L42" s="34">
        <f t="shared" si="0"/>
        <v>47</v>
      </c>
      <c r="M42" s="34">
        <f t="shared" si="1"/>
        <v>47</v>
      </c>
      <c r="N42" s="47">
        <f t="shared" si="2"/>
        <v>7.05</v>
      </c>
      <c r="O42" s="34">
        <v>30</v>
      </c>
      <c r="P42" s="34">
        <v>40</v>
      </c>
      <c r="Q42" s="34">
        <v>22</v>
      </c>
      <c r="R42" s="34">
        <f t="shared" si="3"/>
        <v>92</v>
      </c>
      <c r="S42" s="47">
        <f t="shared" si="4"/>
        <v>7.666666666666667</v>
      </c>
      <c r="T42" s="48">
        <v>31</v>
      </c>
      <c r="U42" s="47">
        <f t="shared" si="5"/>
        <v>15.5</v>
      </c>
      <c r="V42" s="47">
        <v>16</v>
      </c>
      <c r="W42" s="47">
        <f t="shared" si="6"/>
        <v>46.216666666666669</v>
      </c>
      <c r="X42" s="42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2:36">
      <c r="B43" s="30">
        <v>32</v>
      </c>
      <c r="C43" s="31">
        <v>101519095</v>
      </c>
      <c r="D43" s="32" t="s">
        <v>52</v>
      </c>
      <c r="E43" s="33">
        <v>20</v>
      </c>
      <c r="F43" s="34">
        <v>3</v>
      </c>
      <c r="G43" s="34">
        <v>10</v>
      </c>
      <c r="H43" s="34">
        <v>15</v>
      </c>
      <c r="I43" s="34">
        <v>20</v>
      </c>
      <c r="J43" s="34">
        <v>0</v>
      </c>
      <c r="K43" s="34">
        <v>0</v>
      </c>
      <c r="L43" s="34">
        <f t="shared" si="0"/>
        <v>68</v>
      </c>
      <c r="M43" s="34">
        <f t="shared" si="1"/>
        <v>68</v>
      </c>
      <c r="N43" s="47">
        <f t="shared" si="2"/>
        <v>10.199999999999999</v>
      </c>
      <c r="O43" s="34">
        <v>20</v>
      </c>
      <c r="P43" s="34">
        <v>40</v>
      </c>
      <c r="Q43" s="34">
        <v>25</v>
      </c>
      <c r="R43" s="34">
        <f t="shared" si="3"/>
        <v>85</v>
      </c>
      <c r="S43" s="47">
        <f t="shared" si="4"/>
        <v>7.083333333333333</v>
      </c>
      <c r="T43" s="48">
        <v>25</v>
      </c>
      <c r="U43" s="47">
        <f t="shared" si="5"/>
        <v>12.5</v>
      </c>
      <c r="V43" s="47">
        <v>22</v>
      </c>
      <c r="W43" s="47">
        <f t="shared" si="6"/>
        <v>51.783333333333331</v>
      </c>
      <c r="X43" s="42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2:36">
      <c r="B44" s="30">
        <v>33</v>
      </c>
      <c r="C44" s="31">
        <v>101519107</v>
      </c>
      <c r="D44" s="32" t="s">
        <v>53</v>
      </c>
      <c r="E44" s="33">
        <v>14</v>
      </c>
      <c r="F44" s="34">
        <v>4</v>
      </c>
      <c r="G44" s="34">
        <v>15</v>
      </c>
      <c r="H44" s="34">
        <v>16</v>
      </c>
      <c r="I44" s="34">
        <v>14</v>
      </c>
      <c r="J44" s="34">
        <v>12</v>
      </c>
      <c r="K44" s="34">
        <v>0</v>
      </c>
      <c r="L44" s="34">
        <f t="shared" si="0"/>
        <v>75</v>
      </c>
      <c r="M44" s="34">
        <f t="shared" si="1"/>
        <v>71</v>
      </c>
      <c r="N44" s="47">
        <f t="shared" si="2"/>
        <v>10.65</v>
      </c>
      <c r="O44" s="34">
        <v>40</v>
      </c>
      <c r="P44" s="34">
        <v>40</v>
      </c>
      <c r="Q44" s="34">
        <v>40</v>
      </c>
      <c r="R44" s="34">
        <f t="shared" si="3"/>
        <v>120</v>
      </c>
      <c r="S44" s="47">
        <f t="shared" si="4"/>
        <v>10</v>
      </c>
      <c r="T44" s="48">
        <v>17.5</v>
      </c>
      <c r="U44" s="47">
        <f t="shared" si="5"/>
        <v>8.75</v>
      </c>
      <c r="V44" s="47">
        <v>18.5</v>
      </c>
      <c r="W44" s="47">
        <f t="shared" si="6"/>
        <v>47.9</v>
      </c>
      <c r="X44" s="42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2:36">
      <c r="B45" s="30">
        <v>34</v>
      </c>
      <c r="C45" s="31">
        <v>101519115</v>
      </c>
      <c r="D45" s="32" t="s">
        <v>54</v>
      </c>
      <c r="E45" s="33">
        <v>17</v>
      </c>
      <c r="F45" s="34">
        <v>8</v>
      </c>
      <c r="G45" s="34">
        <v>17</v>
      </c>
      <c r="H45" s="34">
        <v>15</v>
      </c>
      <c r="I45" s="34">
        <v>0</v>
      </c>
      <c r="J45" s="34">
        <v>5</v>
      </c>
      <c r="K45" s="34">
        <v>0</v>
      </c>
      <c r="L45" s="34">
        <f t="shared" si="0"/>
        <v>62</v>
      </c>
      <c r="M45" s="34">
        <f t="shared" si="1"/>
        <v>62</v>
      </c>
      <c r="N45" s="47">
        <f t="shared" si="2"/>
        <v>9.3000000000000007</v>
      </c>
      <c r="O45" s="34">
        <v>40</v>
      </c>
      <c r="P45" s="34">
        <v>40</v>
      </c>
      <c r="Q45" s="34">
        <v>35</v>
      </c>
      <c r="R45" s="34">
        <f t="shared" si="3"/>
        <v>115</v>
      </c>
      <c r="S45" s="47">
        <f t="shared" si="4"/>
        <v>9.5833333333333339</v>
      </c>
      <c r="T45" s="48">
        <v>25.5</v>
      </c>
      <c r="U45" s="47">
        <f t="shared" si="5"/>
        <v>12.75</v>
      </c>
      <c r="V45" s="47">
        <v>19.5</v>
      </c>
      <c r="W45" s="47">
        <f t="shared" si="6"/>
        <v>51.133333333333333</v>
      </c>
      <c r="X45" s="42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2:36">
      <c r="B46" s="30">
        <v>35</v>
      </c>
      <c r="C46" s="31">
        <v>101519131</v>
      </c>
      <c r="D46" s="32" t="s">
        <v>55</v>
      </c>
      <c r="E46" s="33">
        <v>18</v>
      </c>
      <c r="F46" s="34">
        <v>19</v>
      </c>
      <c r="G46" s="34">
        <v>20</v>
      </c>
      <c r="H46" s="34">
        <v>20</v>
      </c>
      <c r="I46" s="34">
        <v>20</v>
      </c>
      <c r="J46" s="34">
        <v>6</v>
      </c>
      <c r="K46" s="34">
        <v>10</v>
      </c>
      <c r="L46" s="34">
        <f t="shared" si="0"/>
        <v>113</v>
      </c>
      <c r="M46" s="34">
        <f t="shared" si="1"/>
        <v>97</v>
      </c>
      <c r="N46" s="47">
        <f t="shared" si="2"/>
        <v>14.55</v>
      </c>
      <c r="O46" s="34">
        <v>40</v>
      </c>
      <c r="P46" s="34">
        <v>38</v>
      </c>
      <c r="Q46" s="34">
        <v>20</v>
      </c>
      <c r="R46" s="34">
        <f t="shared" si="3"/>
        <v>98</v>
      </c>
      <c r="S46" s="47">
        <f t="shared" si="4"/>
        <v>8.1666666666666661</v>
      </c>
      <c r="T46" s="48">
        <v>45</v>
      </c>
      <c r="U46" s="47">
        <f t="shared" si="5"/>
        <v>22.5</v>
      </c>
      <c r="V46" s="47">
        <v>23.5</v>
      </c>
      <c r="W46" s="47">
        <f t="shared" si="6"/>
        <v>68.716666666666669</v>
      </c>
      <c r="X46" s="42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2:36">
      <c r="B47" s="30">
        <v>36</v>
      </c>
      <c r="C47" s="31">
        <v>101519134</v>
      </c>
      <c r="D47" s="32" t="s">
        <v>56</v>
      </c>
      <c r="E47" s="33">
        <v>17</v>
      </c>
      <c r="F47" s="34">
        <v>15</v>
      </c>
      <c r="G47" s="34">
        <v>20</v>
      </c>
      <c r="H47" s="34">
        <v>20</v>
      </c>
      <c r="I47" s="34">
        <v>20</v>
      </c>
      <c r="J47" s="34">
        <v>10</v>
      </c>
      <c r="K47" s="34">
        <v>20</v>
      </c>
      <c r="L47" s="34">
        <f t="shared" si="0"/>
        <v>122</v>
      </c>
      <c r="M47" s="34">
        <f t="shared" si="1"/>
        <v>97</v>
      </c>
      <c r="N47" s="47">
        <f t="shared" si="2"/>
        <v>14.55</v>
      </c>
      <c r="O47" s="34">
        <v>40</v>
      </c>
      <c r="P47" s="34">
        <v>40</v>
      </c>
      <c r="Q47" s="34">
        <v>40</v>
      </c>
      <c r="R47" s="34">
        <f t="shared" si="3"/>
        <v>120</v>
      </c>
      <c r="S47" s="47">
        <f t="shared" si="4"/>
        <v>10</v>
      </c>
      <c r="T47" s="48">
        <v>38</v>
      </c>
      <c r="U47" s="47">
        <f t="shared" si="5"/>
        <v>19</v>
      </c>
      <c r="V47" s="47">
        <v>21</v>
      </c>
      <c r="W47" s="47">
        <f t="shared" si="6"/>
        <v>64.55</v>
      </c>
      <c r="X47" s="42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2:36" s="24" customFormat="1">
      <c r="B48" s="30">
        <v>37</v>
      </c>
      <c r="C48" s="31">
        <v>101519149</v>
      </c>
      <c r="D48" s="32" t="s">
        <v>57</v>
      </c>
      <c r="E48" s="33">
        <v>1</v>
      </c>
      <c r="F48" s="34">
        <v>3</v>
      </c>
      <c r="G48" s="34">
        <v>10</v>
      </c>
      <c r="H48" s="34">
        <v>0</v>
      </c>
      <c r="I48" s="34">
        <v>14</v>
      </c>
      <c r="J48" s="34">
        <v>0</v>
      </c>
      <c r="K48" s="34">
        <v>0</v>
      </c>
      <c r="L48" s="34">
        <f t="shared" si="0"/>
        <v>28</v>
      </c>
      <c r="M48" s="34">
        <f t="shared" si="1"/>
        <v>28</v>
      </c>
      <c r="N48" s="47">
        <f t="shared" si="2"/>
        <v>4.2</v>
      </c>
      <c r="O48" s="34">
        <v>30</v>
      </c>
      <c r="P48" s="34">
        <v>0</v>
      </c>
      <c r="Q48" s="34">
        <v>35</v>
      </c>
      <c r="R48" s="34">
        <f t="shared" si="3"/>
        <v>65</v>
      </c>
      <c r="S48" s="47">
        <f t="shared" si="4"/>
        <v>5.416666666666667</v>
      </c>
      <c r="T48" s="48">
        <v>19.5</v>
      </c>
      <c r="U48" s="47">
        <f t="shared" si="5"/>
        <v>9.75</v>
      </c>
      <c r="V48" s="47">
        <v>11.5</v>
      </c>
      <c r="W48" s="47">
        <f t="shared" si="6"/>
        <v>30.866666666666667</v>
      </c>
      <c r="X48" s="42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2:36" s="24" customFormat="1">
      <c r="B49" s="30">
        <v>38</v>
      </c>
      <c r="C49" s="31">
        <v>101519168</v>
      </c>
      <c r="D49" s="32" t="s">
        <v>58</v>
      </c>
      <c r="E49" s="33">
        <v>16</v>
      </c>
      <c r="F49" s="34">
        <v>12</v>
      </c>
      <c r="G49" s="34">
        <v>20</v>
      </c>
      <c r="H49" s="34">
        <v>6</v>
      </c>
      <c r="I49" s="34">
        <v>14</v>
      </c>
      <c r="J49" s="34">
        <v>10</v>
      </c>
      <c r="K49" s="34">
        <v>1</v>
      </c>
      <c r="L49" s="34">
        <f t="shared" si="0"/>
        <v>79</v>
      </c>
      <c r="M49" s="34">
        <f t="shared" si="1"/>
        <v>72</v>
      </c>
      <c r="N49" s="47">
        <f t="shared" si="2"/>
        <v>10.8</v>
      </c>
      <c r="O49" s="34">
        <v>40</v>
      </c>
      <c r="P49" s="34">
        <v>20</v>
      </c>
      <c r="Q49" s="34">
        <v>40</v>
      </c>
      <c r="R49" s="34">
        <f t="shared" si="3"/>
        <v>100</v>
      </c>
      <c r="S49" s="47">
        <f t="shared" si="4"/>
        <v>8.3333333333333339</v>
      </c>
      <c r="T49" s="48">
        <v>31</v>
      </c>
      <c r="U49" s="47">
        <f t="shared" si="5"/>
        <v>15.5</v>
      </c>
      <c r="V49" s="47">
        <v>20.5</v>
      </c>
      <c r="W49" s="47">
        <f t="shared" si="6"/>
        <v>55.133333333333333</v>
      </c>
      <c r="X49" s="42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2:36" s="24" customFormat="1">
      <c r="B50" s="30">
        <v>39</v>
      </c>
      <c r="C50" s="31">
        <v>101519174</v>
      </c>
      <c r="D50" s="32" t="s">
        <v>59</v>
      </c>
      <c r="E50" s="33">
        <v>20</v>
      </c>
      <c r="F50" s="34">
        <v>12</v>
      </c>
      <c r="G50" s="34">
        <v>20</v>
      </c>
      <c r="H50" s="34">
        <v>20</v>
      </c>
      <c r="I50" s="34">
        <v>13</v>
      </c>
      <c r="J50" s="34">
        <v>13</v>
      </c>
      <c r="K50" s="34">
        <v>19</v>
      </c>
      <c r="L50" s="34">
        <f t="shared" si="0"/>
        <v>117</v>
      </c>
      <c r="M50" s="34">
        <f t="shared" si="1"/>
        <v>92</v>
      </c>
      <c r="N50" s="47">
        <f t="shared" si="2"/>
        <v>13.8</v>
      </c>
      <c r="O50" s="34">
        <v>40</v>
      </c>
      <c r="P50" s="34">
        <v>40</v>
      </c>
      <c r="Q50" s="34">
        <v>40</v>
      </c>
      <c r="R50" s="34">
        <f t="shared" si="3"/>
        <v>120</v>
      </c>
      <c r="S50" s="47">
        <f t="shared" si="4"/>
        <v>10</v>
      </c>
      <c r="T50" s="48">
        <v>30</v>
      </c>
      <c r="U50" s="47">
        <f t="shared" si="5"/>
        <v>15</v>
      </c>
      <c r="V50" s="47">
        <v>32</v>
      </c>
      <c r="W50" s="47">
        <f t="shared" si="6"/>
        <v>70.8</v>
      </c>
      <c r="X50" s="42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2:36" s="24" customFormat="1">
      <c r="B51" s="30">
        <v>40</v>
      </c>
      <c r="C51" s="31">
        <v>101519224</v>
      </c>
      <c r="D51" s="32" t="s">
        <v>60</v>
      </c>
      <c r="E51" s="33">
        <v>15</v>
      </c>
      <c r="F51" s="34">
        <v>4</v>
      </c>
      <c r="G51" s="34">
        <v>20</v>
      </c>
      <c r="H51" s="34">
        <v>0</v>
      </c>
      <c r="I51" s="34">
        <v>0</v>
      </c>
      <c r="J51" s="34">
        <v>0</v>
      </c>
      <c r="K51" s="34">
        <v>0</v>
      </c>
      <c r="L51" s="34">
        <f t="shared" si="0"/>
        <v>39</v>
      </c>
      <c r="M51" s="34">
        <f t="shared" si="1"/>
        <v>39</v>
      </c>
      <c r="N51" s="47">
        <f t="shared" si="2"/>
        <v>5.85</v>
      </c>
      <c r="O51" s="34">
        <v>30</v>
      </c>
      <c r="P51" s="34">
        <v>40</v>
      </c>
      <c r="Q51" s="34">
        <v>40</v>
      </c>
      <c r="R51" s="34">
        <f t="shared" si="3"/>
        <v>110</v>
      </c>
      <c r="S51" s="47">
        <f t="shared" si="4"/>
        <v>9.1666666666666661</v>
      </c>
      <c r="T51" s="48">
        <v>23.5</v>
      </c>
      <c r="U51" s="47">
        <f t="shared" si="5"/>
        <v>11.75</v>
      </c>
      <c r="V51" s="47">
        <v>19</v>
      </c>
      <c r="W51" s="47">
        <f t="shared" si="6"/>
        <v>45.766666666666666</v>
      </c>
      <c r="X51" s="42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</row>
    <row r="52" spans="2:36">
      <c r="B52" s="2"/>
      <c r="C52" s="3"/>
      <c r="D52" s="4"/>
      <c r="E52" s="11"/>
      <c r="F52" s="11"/>
      <c r="G52" s="23"/>
      <c r="H52" s="11"/>
      <c r="I52" s="23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2:36" ht="19.5" customHeight="1">
      <c r="B53" s="10"/>
      <c r="C53" s="10"/>
      <c r="D53" s="10"/>
      <c r="E53" s="10"/>
      <c r="F53" s="10"/>
      <c r="G53" s="40"/>
      <c r="H53" s="10"/>
      <c r="I53" s="4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47" t="s">
        <v>74</v>
      </c>
      <c r="W53" s="47">
        <f>MAX(W12:W51)</f>
        <v>90</v>
      </c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2:36" ht="19.5" customHeight="1">
      <c r="C54" s="10"/>
      <c r="D54" s="10"/>
      <c r="E54" s="10"/>
      <c r="F54" s="10"/>
      <c r="G54" s="40"/>
      <c r="H54" s="10"/>
      <c r="I54" s="4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47" t="s">
        <v>75</v>
      </c>
      <c r="W54" s="47">
        <f>AVERAGE(W12:W51)</f>
        <v>54.803333333333342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2:36" ht="19.5" customHeight="1">
      <c r="C55" s="10"/>
      <c r="D55" s="10"/>
      <c r="E55" s="10"/>
      <c r="F55" s="10"/>
      <c r="G55" s="40"/>
      <c r="H55" s="10"/>
      <c r="I55" s="4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47" t="s">
        <v>76</v>
      </c>
      <c r="W55" s="47">
        <f>MIN(W12:W51)</f>
        <v>11.833333333333334</v>
      </c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2:36" ht="15" customHeight="1">
      <c r="B56" s="63" t="s">
        <v>12</v>
      </c>
      <c r="C56" s="63"/>
      <c r="D56" s="10"/>
      <c r="E56" s="10"/>
      <c r="F56" s="10"/>
      <c r="G56" s="40"/>
      <c r="H56" s="10"/>
      <c r="I56" s="4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 t="s">
        <v>13</v>
      </c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2:36" ht="15" customHeight="1">
      <c r="B57" s="63" t="s">
        <v>17</v>
      </c>
      <c r="C57" s="63"/>
      <c r="D57" s="10"/>
      <c r="E57" s="10"/>
      <c r="F57" s="10"/>
      <c r="G57" s="40"/>
      <c r="H57" s="10"/>
      <c r="I57" s="4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49" t="s">
        <v>77</v>
      </c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</sheetData>
  <sortState ref="B12:X52">
    <sortCondition ref="B12:B52"/>
  </sortState>
  <mergeCells count="13">
    <mergeCell ref="E5:N5"/>
    <mergeCell ref="B57:C57"/>
    <mergeCell ref="AH6:AJ6"/>
    <mergeCell ref="F7:I7"/>
    <mergeCell ref="AC7:AE7"/>
    <mergeCell ref="AJ9:AJ10"/>
    <mergeCell ref="B56:C56"/>
    <mergeCell ref="O9:P9"/>
    <mergeCell ref="H9:I9"/>
    <mergeCell ref="R10:S10"/>
    <mergeCell ref="M10:N10"/>
    <mergeCell ref="T9:U9"/>
    <mergeCell ref="Q9:R9"/>
  </mergeCells>
  <printOptions horizontalCentered="1"/>
  <pageMargins left="0.5" right="0.25" top="0.5" bottom="0.5" header="0" footer="0"/>
  <pageSetup paperSize="9" scale="72" fitToHeight="2" orientation="landscape" r:id="rId1"/>
  <rowBreaks count="1" manualBreakCount="1">
    <brk id="38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AJ56"/>
  <sheetViews>
    <sheetView showGridLines="0" tabSelected="1" zoomScale="90" zoomScaleNormal="90" zoomScaleSheetLayoutView="80" workbookViewId="0">
      <selection activeCell="F7" sqref="F7:I7"/>
    </sheetView>
  </sheetViews>
  <sheetFormatPr defaultRowHeight="15"/>
  <cols>
    <col min="2" max="2" width="6.5703125" customWidth="1"/>
    <col min="3" max="3" width="13.5703125" bestFit="1" customWidth="1"/>
    <col min="4" max="4" width="38.85546875" bestFit="1" customWidth="1"/>
    <col min="5" max="5" width="6.5703125" customWidth="1"/>
    <col min="6" max="6" width="6.42578125" customWidth="1"/>
    <col min="7" max="7" width="7" style="24" customWidth="1"/>
    <col min="8" max="8" width="7" customWidth="1"/>
    <col min="9" max="9" width="6.7109375" style="24" customWidth="1"/>
    <col min="10" max="11" width="6.7109375" customWidth="1"/>
    <col min="12" max="12" width="9.28515625" customWidth="1"/>
    <col min="13" max="21" width="6.7109375" customWidth="1"/>
    <col min="22" max="22" width="10.42578125" bestFit="1" customWidth="1"/>
    <col min="23" max="23" width="8.42578125" customWidth="1"/>
    <col min="24" max="24" width="14.140625" bestFit="1" customWidth="1"/>
    <col min="25" max="25" width="4.28515625" customWidth="1"/>
    <col min="26" max="26" width="4.140625" customWidth="1"/>
    <col min="27" max="27" width="4.85546875" customWidth="1"/>
    <col min="28" max="28" width="27.5703125" bestFit="1" customWidth="1"/>
    <col min="29" max="29" width="6.5703125" bestFit="1" customWidth="1"/>
    <col min="30" max="30" width="3.28515625" bestFit="1" customWidth="1"/>
    <col min="31" max="31" width="7.28515625" bestFit="1" customWidth="1"/>
    <col min="32" max="32" width="27.5703125" bestFit="1" customWidth="1"/>
    <col min="33" max="33" width="9.28515625" bestFit="1" customWidth="1"/>
    <col min="34" max="34" width="9.85546875" bestFit="1" customWidth="1"/>
    <col min="35" max="36" width="6.42578125" bestFit="1" customWidth="1"/>
  </cols>
  <sheetData>
    <row r="1" spans="2:36" ht="22.5" customHeight="1">
      <c r="B1" s="10"/>
      <c r="C1" s="10"/>
      <c r="D1" s="16" t="s">
        <v>0</v>
      </c>
      <c r="E1" s="7"/>
      <c r="F1" s="7"/>
      <c r="G1" s="38"/>
      <c r="H1" s="7"/>
      <c r="I1" s="38"/>
      <c r="J1" s="7"/>
      <c r="K1" s="7"/>
      <c r="L1" s="7"/>
      <c r="M1" s="7"/>
      <c r="N1" s="7"/>
      <c r="O1" s="7"/>
      <c r="P1" s="7"/>
      <c r="Q1" s="8" t="s">
        <v>1</v>
      </c>
      <c r="R1" s="7"/>
      <c r="S1" s="7"/>
      <c r="T1" s="7"/>
      <c r="U1" s="7"/>
      <c r="V1" s="7"/>
      <c r="W1" s="7"/>
      <c r="X1" s="7"/>
      <c r="Y1" s="7"/>
      <c r="Z1" s="7"/>
      <c r="AA1" s="7"/>
      <c r="AC1" s="12"/>
      <c r="AD1" s="12"/>
      <c r="AE1" s="12"/>
      <c r="AF1" s="12"/>
      <c r="AG1" s="12"/>
      <c r="AH1" s="12"/>
      <c r="AI1" s="12"/>
      <c r="AJ1" s="12"/>
    </row>
    <row r="2" spans="2:36" ht="17.25" customHeight="1">
      <c r="B2" s="10"/>
      <c r="C2" s="10"/>
      <c r="D2" s="9" t="s">
        <v>2</v>
      </c>
      <c r="E2" s="8"/>
      <c r="F2" s="8"/>
      <c r="G2" s="39"/>
      <c r="H2" s="8"/>
      <c r="I2" s="39"/>
      <c r="J2" s="8"/>
      <c r="K2" s="8"/>
      <c r="L2" s="8"/>
      <c r="M2" s="8"/>
      <c r="N2" s="8"/>
      <c r="O2" s="8"/>
      <c r="P2" s="8"/>
      <c r="Q2" s="8" t="s">
        <v>20</v>
      </c>
      <c r="R2" s="8"/>
      <c r="S2" s="8"/>
      <c r="T2" s="8"/>
      <c r="U2" s="8"/>
      <c r="V2" s="8"/>
      <c r="W2" s="8"/>
      <c r="X2" s="8"/>
      <c r="Y2" s="8"/>
      <c r="Z2" s="8"/>
      <c r="AA2" s="8"/>
      <c r="AC2" s="12"/>
      <c r="AD2" s="12"/>
      <c r="AE2" s="12"/>
      <c r="AF2" s="12"/>
      <c r="AG2" s="12"/>
      <c r="AH2" s="12"/>
      <c r="AI2" s="12"/>
      <c r="AJ2" s="12"/>
    </row>
    <row r="3" spans="2:36" ht="19.5" customHeight="1">
      <c r="B3" s="10"/>
      <c r="C3" s="10"/>
      <c r="D3" s="9" t="s">
        <v>3</v>
      </c>
      <c r="E3" s="8"/>
      <c r="F3" s="8"/>
      <c r="G3" s="39"/>
      <c r="H3" s="8"/>
      <c r="I3" s="39"/>
      <c r="J3" s="8"/>
      <c r="K3" s="8"/>
      <c r="L3" s="8"/>
      <c r="M3" s="8"/>
      <c r="N3" s="8"/>
      <c r="O3" s="8"/>
      <c r="P3" s="8"/>
      <c r="Q3" s="8" t="s">
        <v>21</v>
      </c>
      <c r="R3" s="8"/>
      <c r="S3" s="8"/>
      <c r="T3" s="8"/>
      <c r="U3" s="8"/>
      <c r="V3" s="8"/>
      <c r="W3" s="8"/>
      <c r="X3" s="8"/>
      <c r="Y3" s="8"/>
      <c r="Z3" s="8"/>
      <c r="AA3" s="8"/>
      <c r="AC3" s="12"/>
      <c r="AD3" s="12"/>
      <c r="AE3" s="12"/>
      <c r="AF3" s="12"/>
      <c r="AG3" s="12"/>
      <c r="AH3" s="12"/>
      <c r="AI3" s="12"/>
      <c r="AJ3" s="12"/>
    </row>
    <row r="4" spans="2:36" ht="24.75" customHeight="1">
      <c r="B4" s="10"/>
      <c r="C4" s="10"/>
      <c r="D4" s="10"/>
      <c r="E4" s="10"/>
      <c r="F4" s="10"/>
      <c r="G4" s="40"/>
      <c r="H4" s="10"/>
      <c r="I4" s="40"/>
      <c r="J4" s="10"/>
      <c r="K4" s="10"/>
      <c r="L4" s="10"/>
      <c r="M4" s="10"/>
      <c r="N4" s="10"/>
      <c r="O4" s="10"/>
      <c r="P4" s="10"/>
      <c r="Q4" s="8"/>
      <c r="R4" s="10"/>
      <c r="S4" s="10"/>
      <c r="T4" s="10"/>
      <c r="U4" s="10"/>
      <c r="V4" s="10"/>
      <c r="W4" s="10"/>
      <c r="X4" s="10"/>
      <c r="Y4" s="10"/>
      <c r="Z4" s="10"/>
      <c r="AA4" s="10"/>
      <c r="AC4" s="10"/>
      <c r="AD4" s="10"/>
      <c r="AE4" s="10"/>
      <c r="AF4" s="10"/>
      <c r="AG4" s="10"/>
      <c r="AH4" s="10"/>
      <c r="AI4" s="10"/>
      <c r="AJ4" s="10"/>
    </row>
    <row r="5" spans="2:36" ht="15" customHeight="1">
      <c r="B5" s="8" t="s">
        <v>23</v>
      </c>
      <c r="C5" s="12"/>
      <c r="D5" s="12"/>
      <c r="E5" s="62" t="s">
        <v>22</v>
      </c>
      <c r="F5" s="62"/>
      <c r="G5" s="62"/>
      <c r="H5" s="62"/>
      <c r="I5" s="62"/>
      <c r="J5" s="62"/>
      <c r="K5" s="62"/>
      <c r="L5" s="62"/>
      <c r="M5" s="62"/>
      <c r="N5" s="62"/>
      <c r="O5" s="55"/>
      <c r="P5" s="55"/>
      <c r="Q5" s="8" t="s">
        <v>24</v>
      </c>
      <c r="R5" s="55"/>
      <c r="S5" s="55"/>
      <c r="T5" s="55"/>
      <c r="U5" s="55"/>
      <c r="V5" s="12"/>
      <c r="W5" s="12"/>
      <c r="X5" s="12"/>
      <c r="Y5" s="12"/>
      <c r="Z5" s="12"/>
      <c r="AA5" s="12"/>
      <c r="AC5" s="12"/>
      <c r="AD5" s="12"/>
      <c r="AE5" s="12"/>
      <c r="AF5" s="12"/>
      <c r="AG5" s="12"/>
      <c r="AH5" s="12"/>
      <c r="AI5" s="12"/>
      <c r="AJ5" s="12"/>
    </row>
    <row r="6" spans="2:36">
      <c r="C6" s="10"/>
      <c r="D6" s="10"/>
      <c r="E6" s="10"/>
      <c r="F6" s="10"/>
      <c r="G6" s="40"/>
      <c r="H6" s="10"/>
      <c r="I6" s="40"/>
      <c r="J6" s="10"/>
      <c r="K6" s="10"/>
      <c r="L6" s="10"/>
      <c r="M6" s="10"/>
      <c r="N6" s="10"/>
      <c r="O6" s="10"/>
      <c r="P6" s="10"/>
      <c r="Q6" s="8" t="s">
        <v>14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0"/>
      <c r="AF6" s="10"/>
      <c r="AG6" s="10"/>
      <c r="AH6" s="64"/>
      <c r="AI6" s="64"/>
      <c r="AJ6" s="64"/>
    </row>
    <row r="7" spans="2:36" ht="15" customHeight="1">
      <c r="B7" s="8" t="s">
        <v>18</v>
      </c>
      <c r="C7" s="8"/>
      <c r="D7" s="8"/>
      <c r="E7" s="6"/>
      <c r="F7" s="62" t="s">
        <v>78</v>
      </c>
      <c r="G7" s="62"/>
      <c r="H7" s="62"/>
      <c r="I7" s="6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12"/>
      <c r="W7" s="12"/>
      <c r="X7" s="12"/>
      <c r="Y7" s="12"/>
      <c r="Z7" s="12"/>
      <c r="AA7" s="12"/>
      <c r="AC7" s="65"/>
      <c r="AD7" s="65"/>
      <c r="AE7" s="65"/>
      <c r="AF7" s="12"/>
      <c r="AG7" s="12"/>
      <c r="AH7" s="12"/>
      <c r="AI7" s="12"/>
      <c r="AJ7" s="12"/>
    </row>
    <row r="8" spans="2:36">
      <c r="B8" s="11"/>
      <c r="C8" s="11"/>
      <c r="D8" s="11"/>
      <c r="E8" s="11"/>
      <c r="F8" s="11"/>
      <c r="G8" s="23"/>
      <c r="H8" s="11"/>
      <c r="I8" s="2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2:36" ht="15" customHeight="1">
      <c r="B9" s="19" t="s">
        <v>4</v>
      </c>
      <c r="C9" s="13" t="s">
        <v>16</v>
      </c>
      <c r="D9" s="19" t="s">
        <v>5</v>
      </c>
      <c r="E9" s="58"/>
      <c r="F9" s="59"/>
      <c r="G9" s="41"/>
      <c r="H9" s="69" t="s">
        <v>19</v>
      </c>
      <c r="I9" s="69"/>
      <c r="J9" s="59"/>
      <c r="K9" s="59"/>
      <c r="L9" s="59"/>
      <c r="M9" s="59"/>
      <c r="N9" s="1"/>
      <c r="O9" s="67"/>
      <c r="P9" s="68"/>
      <c r="Q9" s="68" t="s">
        <v>61</v>
      </c>
      <c r="R9" s="68"/>
      <c r="S9" s="1"/>
      <c r="T9" s="70" t="s">
        <v>62</v>
      </c>
      <c r="U9" s="71"/>
      <c r="V9" s="61" t="s">
        <v>15</v>
      </c>
      <c r="W9" s="61" t="s">
        <v>6</v>
      </c>
      <c r="X9" s="1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66"/>
    </row>
    <row r="10" spans="2:36">
      <c r="B10" s="14"/>
      <c r="C10" s="14"/>
      <c r="D10" s="14"/>
      <c r="E10" s="20" t="s">
        <v>69</v>
      </c>
      <c r="F10" s="20" t="s">
        <v>68</v>
      </c>
      <c r="G10" s="42" t="s">
        <v>67</v>
      </c>
      <c r="H10" s="20" t="s">
        <v>66</v>
      </c>
      <c r="I10" s="42" t="s">
        <v>65</v>
      </c>
      <c r="J10" s="20" t="s">
        <v>64</v>
      </c>
      <c r="K10" s="20" t="s">
        <v>63</v>
      </c>
      <c r="L10" s="60" t="s">
        <v>6</v>
      </c>
      <c r="M10" s="70" t="s">
        <v>70</v>
      </c>
      <c r="N10" s="71"/>
      <c r="O10" s="20" t="s">
        <v>71</v>
      </c>
      <c r="P10" s="20" t="s">
        <v>72</v>
      </c>
      <c r="Q10" s="20" t="s">
        <v>73</v>
      </c>
      <c r="R10" s="70" t="s">
        <v>6</v>
      </c>
      <c r="S10" s="71"/>
      <c r="T10" s="27"/>
      <c r="U10" s="37"/>
      <c r="V10" s="28"/>
      <c r="W10" s="28"/>
      <c r="X10" s="22" t="s">
        <v>7</v>
      </c>
      <c r="Y10" s="11"/>
      <c r="Z10" s="11"/>
      <c r="AA10" s="11"/>
      <c r="AB10" s="57"/>
      <c r="AC10" s="11"/>
      <c r="AD10" s="11"/>
      <c r="AE10" s="11"/>
      <c r="AF10" s="11"/>
      <c r="AG10" s="11"/>
      <c r="AH10" s="11"/>
      <c r="AI10" s="11"/>
      <c r="AJ10" s="66"/>
    </row>
    <row r="11" spans="2:36">
      <c r="B11" s="14"/>
      <c r="C11" s="14"/>
      <c r="D11" s="14"/>
      <c r="E11" s="20">
        <v>20</v>
      </c>
      <c r="F11" s="20">
        <v>20</v>
      </c>
      <c r="G11" s="42">
        <v>20</v>
      </c>
      <c r="H11" s="20">
        <v>20</v>
      </c>
      <c r="I11" s="42">
        <v>20</v>
      </c>
      <c r="J11" s="20">
        <v>20</v>
      </c>
      <c r="K11" s="20">
        <v>20</v>
      </c>
      <c r="L11" s="20">
        <v>140</v>
      </c>
      <c r="M11" s="20">
        <v>100</v>
      </c>
      <c r="N11" s="25">
        <v>0.15</v>
      </c>
      <c r="O11" s="20">
        <v>40</v>
      </c>
      <c r="P11" s="20">
        <v>40</v>
      </c>
      <c r="Q11" s="20">
        <v>40</v>
      </c>
      <c r="R11" s="20">
        <v>120</v>
      </c>
      <c r="S11" s="25">
        <v>0.1</v>
      </c>
      <c r="T11" s="27">
        <v>50</v>
      </c>
      <c r="U11" s="37">
        <v>0.25</v>
      </c>
      <c r="V11" s="29">
        <v>0.5</v>
      </c>
      <c r="W11" s="29">
        <v>1</v>
      </c>
      <c r="X11" s="2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57"/>
    </row>
    <row r="12" spans="2:36">
      <c r="B12" s="30">
        <v>26</v>
      </c>
      <c r="C12" s="31">
        <v>101519050</v>
      </c>
      <c r="D12" s="32" t="s">
        <v>46</v>
      </c>
      <c r="E12" s="33">
        <v>20</v>
      </c>
      <c r="F12" s="34">
        <v>20</v>
      </c>
      <c r="G12" s="34">
        <v>20</v>
      </c>
      <c r="H12" s="34">
        <v>0</v>
      </c>
      <c r="I12" s="34">
        <v>20</v>
      </c>
      <c r="J12" s="34">
        <v>17</v>
      </c>
      <c r="K12" s="34">
        <v>20</v>
      </c>
      <c r="L12" s="34">
        <f t="shared" ref="L12:L51" si="0">E12+F12+G12+H12+I12+J12+K12</f>
        <v>117</v>
      </c>
      <c r="M12" s="34">
        <f t="shared" ref="M12:M51" si="1">L12-SMALL(E12:K12,1)-SMALL(E12:K12,2)</f>
        <v>100</v>
      </c>
      <c r="N12" s="47">
        <f t="shared" ref="N12:N51" si="2">(M12*15)/100</f>
        <v>15</v>
      </c>
      <c r="O12" s="34">
        <v>40</v>
      </c>
      <c r="P12" s="34">
        <v>40</v>
      </c>
      <c r="Q12" s="34">
        <v>40</v>
      </c>
      <c r="R12" s="34">
        <f t="shared" ref="R12:R51" si="3">O12+P12+Q12</f>
        <v>120</v>
      </c>
      <c r="S12" s="47">
        <f t="shared" ref="S12:S51" si="4">(R12*10)/120</f>
        <v>10</v>
      </c>
      <c r="T12" s="48">
        <v>48</v>
      </c>
      <c r="U12" s="47">
        <f t="shared" ref="U12:U51" si="5">(T12*25)/50</f>
        <v>24</v>
      </c>
      <c r="V12" s="47">
        <v>41</v>
      </c>
      <c r="W12" s="47">
        <f t="shared" ref="W12:W51" si="6">N12+S12+U12+V12</f>
        <v>90</v>
      </c>
      <c r="X12" s="42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2:36">
      <c r="B13" s="30">
        <v>17</v>
      </c>
      <c r="C13" s="35">
        <v>101519018</v>
      </c>
      <c r="D13" s="36" t="s">
        <v>37</v>
      </c>
      <c r="E13" s="34">
        <v>17</v>
      </c>
      <c r="F13" s="34">
        <v>20</v>
      </c>
      <c r="G13" s="34">
        <v>20</v>
      </c>
      <c r="H13" s="34">
        <v>20</v>
      </c>
      <c r="I13" s="34">
        <v>20</v>
      </c>
      <c r="J13" s="34">
        <v>5</v>
      </c>
      <c r="K13" s="34">
        <v>20</v>
      </c>
      <c r="L13" s="34">
        <f t="shared" si="0"/>
        <v>122</v>
      </c>
      <c r="M13" s="34">
        <f t="shared" si="1"/>
        <v>100</v>
      </c>
      <c r="N13" s="47">
        <f t="shared" si="2"/>
        <v>15</v>
      </c>
      <c r="O13" s="34">
        <v>40</v>
      </c>
      <c r="P13" s="34">
        <v>40</v>
      </c>
      <c r="Q13" s="34">
        <v>40</v>
      </c>
      <c r="R13" s="34">
        <f t="shared" si="3"/>
        <v>120</v>
      </c>
      <c r="S13" s="47">
        <f t="shared" si="4"/>
        <v>10</v>
      </c>
      <c r="T13" s="48">
        <v>37</v>
      </c>
      <c r="U13" s="47">
        <f t="shared" si="5"/>
        <v>18.5</v>
      </c>
      <c r="V13" s="47">
        <v>38</v>
      </c>
      <c r="W13" s="47">
        <f t="shared" si="6"/>
        <v>81.5</v>
      </c>
      <c r="X13" s="42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2:36" s="24" customFormat="1">
      <c r="B14" s="30">
        <v>11</v>
      </c>
      <c r="C14" s="31">
        <v>101519003</v>
      </c>
      <c r="D14" s="32" t="s">
        <v>32</v>
      </c>
      <c r="E14" s="33">
        <v>17</v>
      </c>
      <c r="F14" s="34">
        <v>15</v>
      </c>
      <c r="G14" s="34">
        <v>20</v>
      </c>
      <c r="H14" s="34">
        <v>20</v>
      </c>
      <c r="I14" s="34">
        <v>11</v>
      </c>
      <c r="J14" s="34">
        <v>5</v>
      </c>
      <c r="K14" s="34">
        <v>20</v>
      </c>
      <c r="L14" s="34">
        <f t="shared" si="0"/>
        <v>108</v>
      </c>
      <c r="M14" s="34">
        <f t="shared" si="1"/>
        <v>92</v>
      </c>
      <c r="N14" s="47">
        <f t="shared" si="2"/>
        <v>13.8</v>
      </c>
      <c r="O14" s="34">
        <v>40</v>
      </c>
      <c r="P14" s="34">
        <v>40</v>
      </c>
      <c r="Q14" s="34">
        <v>40</v>
      </c>
      <c r="R14" s="34">
        <f t="shared" si="3"/>
        <v>120</v>
      </c>
      <c r="S14" s="47">
        <f t="shared" si="4"/>
        <v>10</v>
      </c>
      <c r="T14" s="48">
        <v>40</v>
      </c>
      <c r="U14" s="47">
        <f t="shared" si="5"/>
        <v>20</v>
      </c>
      <c r="V14" s="47">
        <v>36</v>
      </c>
      <c r="W14" s="47">
        <f t="shared" si="6"/>
        <v>79.8</v>
      </c>
      <c r="X14" s="42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2:36">
      <c r="B15" s="30">
        <v>18</v>
      </c>
      <c r="C15" s="35">
        <v>101519020</v>
      </c>
      <c r="D15" s="36" t="s">
        <v>38</v>
      </c>
      <c r="E15" s="34">
        <v>14</v>
      </c>
      <c r="F15" s="34">
        <v>18</v>
      </c>
      <c r="G15" s="34">
        <v>20</v>
      </c>
      <c r="H15" s="34">
        <v>20</v>
      </c>
      <c r="I15" s="34">
        <v>17</v>
      </c>
      <c r="J15" s="34">
        <v>0</v>
      </c>
      <c r="K15" s="34">
        <v>0</v>
      </c>
      <c r="L15" s="34">
        <f t="shared" si="0"/>
        <v>89</v>
      </c>
      <c r="M15" s="34">
        <f t="shared" si="1"/>
        <v>89</v>
      </c>
      <c r="N15" s="47">
        <f t="shared" si="2"/>
        <v>13.35</v>
      </c>
      <c r="O15" s="34">
        <v>40</v>
      </c>
      <c r="P15" s="34">
        <v>40</v>
      </c>
      <c r="Q15" s="34">
        <v>38</v>
      </c>
      <c r="R15" s="34">
        <f t="shared" si="3"/>
        <v>118</v>
      </c>
      <c r="S15" s="47">
        <f t="shared" si="4"/>
        <v>9.8333333333333339</v>
      </c>
      <c r="T15" s="48">
        <v>37.5</v>
      </c>
      <c r="U15" s="47">
        <f t="shared" si="5"/>
        <v>18.75</v>
      </c>
      <c r="V15" s="47">
        <v>36.5</v>
      </c>
      <c r="W15" s="47">
        <f t="shared" si="6"/>
        <v>78.433333333333337</v>
      </c>
      <c r="X15" s="42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2:36">
      <c r="B16" s="30">
        <v>27</v>
      </c>
      <c r="C16" s="31">
        <v>101519065</v>
      </c>
      <c r="D16" s="32" t="s">
        <v>47</v>
      </c>
      <c r="E16" s="33">
        <v>17</v>
      </c>
      <c r="F16" s="34">
        <v>0</v>
      </c>
      <c r="G16" s="34">
        <v>20</v>
      </c>
      <c r="H16" s="34">
        <v>17</v>
      </c>
      <c r="I16" s="34">
        <v>20</v>
      </c>
      <c r="J16" s="34">
        <v>6</v>
      </c>
      <c r="K16" s="34">
        <v>19</v>
      </c>
      <c r="L16" s="34">
        <f t="shared" si="0"/>
        <v>99</v>
      </c>
      <c r="M16" s="34">
        <f t="shared" si="1"/>
        <v>93</v>
      </c>
      <c r="N16" s="47">
        <f t="shared" si="2"/>
        <v>13.95</v>
      </c>
      <c r="O16" s="34">
        <v>32</v>
      </c>
      <c r="P16" s="34">
        <v>40</v>
      </c>
      <c r="Q16" s="34">
        <v>20</v>
      </c>
      <c r="R16" s="34">
        <f t="shared" si="3"/>
        <v>92</v>
      </c>
      <c r="S16" s="47">
        <f t="shared" si="4"/>
        <v>7.666666666666667</v>
      </c>
      <c r="T16" s="48">
        <v>40</v>
      </c>
      <c r="U16" s="47">
        <f t="shared" si="5"/>
        <v>20</v>
      </c>
      <c r="V16" s="47">
        <v>34</v>
      </c>
      <c r="W16" s="47">
        <f t="shared" si="6"/>
        <v>75.616666666666674</v>
      </c>
      <c r="X16" s="42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2:36">
      <c r="B17" s="30">
        <v>12</v>
      </c>
      <c r="C17" s="31">
        <v>101519004</v>
      </c>
      <c r="D17" s="32" t="s">
        <v>33</v>
      </c>
      <c r="E17" s="33">
        <v>20</v>
      </c>
      <c r="F17" s="34">
        <v>20</v>
      </c>
      <c r="G17" s="34">
        <v>20</v>
      </c>
      <c r="H17" s="34">
        <v>20</v>
      </c>
      <c r="I17" s="34">
        <v>18</v>
      </c>
      <c r="J17" s="34">
        <v>0</v>
      </c>
      <c r="K17" s="34">
        <v>0</v>
      </c>
      <c r="L17" s="34">
        <f t="shared" si="0"/>
        <v>98</v>
      </c>
      <c r="M17" s="34">
        <f t="shared" si="1"/>
        <v>98</v>
      </c>
      <c r="N17" s="47">
        <f t="shared" si="2"/>
        <v>14.7</v>
      </c>
      <c r="O17" s="34">
        <v>40</v>
      </c>
      <c r="P17" s="34">
        <v>40</v>
      </c>
      <c r="Q17" s="34">
        <v>20</v>
      </c>
      <c r="R17" s="34">
        <f t="shared" si="3"/>
        <v>100</v>
      </c>
      <c r="S17" s="47">
        <f t="shared" si="4"/>
        <v>8.3333333333333339</v>
      </c>
      <c r="T17" s="48">
        <v>46</v>
      </c>
      <c r="U17" s="47">
        <f t="shared" si="5"/>
        <v>23</v>
      </c>
      <c r="V17" s="47">
        <v>27</v>
      </c>
      <c r="W17" s="47">
        <f t="shared" si="6"/>
        <v>73.033333333333331</v>
      </c>
      <c r="X17" s="42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2:36">
      <c r="B18" s="30">
        <v>13</v>
      </c>
      <c r="C18" s="31">
        <v>101519005</v>
      </c>
      <c r="D18" s="32" t="s">
        <v>34</v>
      </c>
      <c r="E18" s="33">
        <v>7</v>
      </c>
      <c r="F18" s="34">
        <v>7</v>
      </c>
      <c r="G18" s="34">
        <v>20</v>
      </c>
      <c r="H18" s="34">
        <v>14</v>
      </c>
      <c r="I18" s="34">
        <v>20</v>
      </c>
      <c r="J18" s="34">
        <v>10</v>
      </c>
      <c r="K18" s="34">
        <v>1</v>
      </c>
      <c r="L18" s="34">
        <f t="shared" si="0"/>
        <v>79</v>
      </c>
      <c r="M18" s="34">
        <f t="shared" si="1"/>
        <v>71</v>
      </c>
      <c r="N18" s="47">
        <f t="shared" si="2"/>
        <v>10.65</v>
      </c>
      <c r="O18" s="34">
        <v>40</v>
      </c>
      <c r="P18" s="34">
        <v>40</v>
      </c>
      <c r="Q18" s="34">
        <v>40</v>
      </c>
      <c r="R18" s="34">
        <f t="shared" si="3"/>
        <v>120</v>
      </c>
      <c r="S18" s="47">
        <f t="shared" si="4"/>
        <v>10</v>
      </c>
      <c r="T18" s="48">
        <v>41</v>
      </c>
      <c r="U18" s="47">
        <f t="shared" si="5"/>
        <v>20.5</v>
      </c>
      <c r="V18" s="47">
        <v>30</v>
      </c>
      <c r="W18" s="47">
        <f t="shared" si="6"/>
        <v>71.150000000000006</v>
      </c>
      <c r="X18" s="42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2:36">
      <c r="B19" s="30">
        <v>39</v>
      </c>
      <c r="C19" s="31">
        <v>101519174</v>
      </c>
      <c r="D19" s="32" t="s">
        <v>59</v>
      </c>
      <c r="E19" s="33">
        <v>20</v>
      </c>
      <c r="F19" s="34">
        <v>12</v>
      </c>
      <c r="G19" s="34">
        <v>20</v>
      </c>
      <c r="H19" s="34">
        <v>20</v>
      </c>
      <c r="I19" s="34">
        <v>13</v>
      </c>
      <c r="J19" s="34">
        <v>13</v>
      </c>
      <c r="K19" s="34">
        <v>19</v>
      </c>
      <c r="L19" s="34">
        <f t="shared" si="0"/>
        <v>117</v>
      </c>
      <c r="M19" s="34">
        <f t="shared" si="1"/>
        <v>92</v>
      </c>
      <c r="N19" s="47">
        <f t="shared" si="2"/>
        <v>13.8</v>
      </c>
      <c r="O19" s="34">
        <v>40</v>
      </c>
      <c r="P19" s="34">
        <v>40</v>
      </c>
      <c r="Q19" s="34">
        <v>40</v>
      </c>
      <c r="R19" s="34">
        <f t="shared" si="3"/>
        <v>120</v>
      </c>
      <c r="S19" s="47">
        <f t="shared" si="4"/>
        <v>10</v>
      </c>
      <c r="T19" s="48">
        <v>30</v>
      </c>
      <c r="U19" s="47">
        <f t="shared" si="5"/>
        <v>15</v>
      </c>
      <c r="V19" s="47">
        <v>32</v>
      </c>
      <c r="W19" s="47">
        <f t="shared" si="6"/>
        <v>70.8</v>
      </c>
      <c r="X19" s="4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2:36">
      <c r="B20" s="30">
        <v>21</v>
      </c>
      <c r="C20" s="31">
        <v>101519033</v>
      </c>
      <c r="D20" s="32" t="s">
        <v>41</v>
      </c>
      <c r="E20" s="33">
        <v>20</v>
      </c>
      <c r="F20" s="34">
        <v>20</v>
      </c>
      <c r="G20" s="34">
        <v>20</v>
      </c>
      <c r="H20" s="34">
        <v>20</v>
      </c>
      <c r="I20" s="34">
        <v>20</v>
      </c>
      <c r="J20" s="34">
        <v>0</v>
      </c>
      <c r="K20" s="34">
        <v>10</v>
      </c>
      <c r="L20" s="34">
        <f t="shared" si="0"/>
        <v>110</v>
      </c>
      <c r="M20" s="34">
        <f t="shared" si="1"/>
        <v>100</v>
      </c>
      <c r="N20" s="47">
        <f t="shared" si="2"/>
        <v>15</v>
      </c>
      <c r="O20" s="34">
        <v>40</v>
      </c>
      <c r="P20" s="34">
        <v>40</v>
      </c>
      <c r="Q20" s="34">
        <v>40</v>
      </c>
      <c r="R20" s="34">
        <f t="shared" si="3"/>
        <v>120</v>
      </c>
      <c r="S20" s="47">
        <f t="shared" si="4"/>
        <v>10</v>
      </c>
      <c r="T20" s="48">
        <v>41</v>
      </c>
      <c r="U20" s="47">
        <f t="shared" si="5"/>
        <v>20.5</v>
      </c>
      <c r="V20" s="47">
        <v>24.5</v>
      </c>
      <c r="W20" s="47">
        <f t="shared" si="6"/>
        <v>70</v>
      </c>
      <c r="X20" s="4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2:36">
      <c r="B21" s="30">
        <v>35</v>
      </c>
      <c r="C21" s="31">
        <v>101519131</v>
      </c>
      <c r="D21" s="32" t="s">
        <v>55</v>
      </c>
      <c r="E21" s="33">
        <v>18</v>
      </c>
      <c r="F21" s="34">
        <v>19</v>
      </c>
      <c r="G21" s="34">
        <v>20</v>
      </c>
      <c r="H21" s="34">
        <v>20</v>
      </c>
      <c r="I21" s="34">
        <v>20</v>
      </c>
      <c r="J21" s="34">
        <v>6</v>
      </c>
      <c r="K21" s="34">
        <v>10</v>
      </c>
      <c r="L21" s="34">
        <f t="shared" si="0"/>
        <v>113</v>
      </c>
      <c r="M21" s="34">
        <f t="shared" si="1"/>
        <v>97</v>
      </c>
      <c r="N21" s="47">
        <f t="shared" si="2"/>
        <v>14.55</v>
      </c>
      <c r="O21" s="34">
        <v>40</v>
      </c>
      <c r="P21" s="34">
        <v>38</v>
      </c>
      <c r="Q21" s="34">
        <v>20</v>
      </c>
      <c r="R21" s="34">
        <f t="shared" si="3"/>
        <v>98</v>
      </c>
      <c r="S21" s="47">
        <f t="shared" si="4"/>
        <v>8.1666666666666661</v>
      </c>
      <c r="T21" s="48">
        <v>45</v>
      </c>
      <c r="U21" s="47">
        <f t="shared" si="5"/>
        <v>22.5</v>
      </c>
      <c r="V21" s="47">
        <v>23.5</v>
      </c>
      <c r="W21" s="47">
        <f t="shared" si="6"/>
        <v>68.716666666666669</v>
      </c>
      <c r="X21" s="4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2:36">
      <c r="B22" s="30">
        <v>19</v>
      </c>
      <c r="C22" s="31">
        <v>101519021</v>
      </c>
      <c r="D22" s="32" t="s">
        <v>39</v>
      </c>
      <c r="E22" s="33">
        <v>20</v>
      </c>
      <c r="F22" s="34">
        <v>17</v>
      </c>
      <c r="G22" s="34">
        <v>20</v>
      </c>
      <c r="H22" s="34">
        <v>20</v>
      </c>
      <c r="I22" s="34">
        <v>14</v>
      </c>
      <c r="J22" s="34">
        <v>7</v>
      </c>
      <c r="K22" s="34">
        <v>4</v>
      </c>
      <c r="L22" s="34">
        <f t="shared" si="0"/>
        <v>102</v>
      </c>
      <c r="M22" s="34">
        <f t="shared" si="1"/>
        <v>91</v>
      </c>
      <c r="N22" s="47">
        <f t="shared" si="2"/>
        <v>13.65</v>
      </c>
      <c r="O22" s="34">
        <v>40</v>
      </c>
      <c r="P22" s="34">
        <v>40</v>
      </c>
      <c r="Q22" s="34">
        <v>35</v>
      </c>
      <c r="R22" s="34">
        <f t="shared" si="3"/>
        <v>115</v>
      </c>
      <c r="S22" s="47">
        <f t="shared" si="4"/>
        <v>9.5833333333333339</v>
      </c>
      <c r="T22" s="48">
        <v>36.5</v>
      </c>
      <c r="U22" s="47">
        <f t="shared" si="5"/>
        <v>18.25</v>
      </c>
      <c r="V22" s="47">
        <v>26.5</v>
      </c>
      <c r="W22" s="47">
        <f t="shared" si="6"/>
        <v>67.983333333333334</v>
      </c>
      <c r="X22" s="42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2:36">
      <c r="B23" s="30">
        <v>30</v>
      </c>
      <c r="C23" s="31">
        <v>101519077</v>
      </c>
      <c r="D23" s="32" t="s">
        <v>50</v>
      </c>
      <c r="E23" s="33">
        <v>15</v>
      </c>
      <c r="F23" s="34">
        <v>12</v>
      </c>
      <c r="G23" s="34">
        <v>20</v>
      </c>
      <c r="H23" s="34">
        <v>17</v>
      </c>
      <c r="I23" s="34">
        <v>10</v>
      </c>
      <c r="J23" s="34">
        <v>15</v>
      </c>
      <c r="K23" s="34">
        <v>17</v>
      </c>
      <c r="L23" s="34">
        <f t="shared" si="0"/>
        <v>106</v>
      </c>
      <c r="M23" s="34">
        <f t="shared" si="1"/>
        <v>84</v>
      </c>
      <c r="N23" s="47">
        <f t="shared" si="2"/>
        <v>12.6</v>
      </c>
      <c r="O23" s="34">
        <v>37</v>
      </c>
      <c r="P23" s="34">
        <v>40</v>
      </c>
      <c r="Q23" s="34">
        <v>40</v>
      </c>
      <c r="R23" s="34">
        <f t="shared" si="3"/>
        <v>117</v>
      </c>
      <c r="S23" s="47">
        <f t="shared" si="4"/>
        <v>9.75</v>
      </c>
      <c r="T23" s="48">
        <v>32</v>
      </c>
      <c r="U23" s="47">
        <f t="shared" si="5"/>
        <v>16</v>
      </c>
      <c r="V23" s="47">
        <v>27</v>
      </c>
      <c r="W23" s="47">
        <f t="shared" si="6"/>
        <v>65.349999999999994</v>
      </c>
      <c r="X23" s="42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2:36">
      <c r="B24" s="30">
        <v>36</v>
      </c>
      <c r="C24" s="31">
        <v>101519134</v>
      </c>
      <c r="D24" s="32" t="s">
        <v>56</v>
      </c>
      <c r="E24" s="33">
        <v>17</v>
      </c>
      <c r="F24" s="34">
        <v>15</v>
      </c>
      <c r="G24" s="34">
        <v>20</v>
      </c>
      <c r="H24" s="34">
        <v>20</v>
      </c>
      <c r="I24" s="34">
        <v>20</v>
      </c>
      <c r="J24" s="34">
        <v>10</v>
      </c>
      <c r="K24" s="34">
        <v>20</v>
      </c>
      <c r="L24" s="34">
        <f t="shared" si="0"/>
        <v>122</v>
      </c>
      <c r="M24" s="34">
        <f t="shared" si="1"/>
        <v>97</v>
      </c>
      <c r="N24" s="47">
        <f t="shared" si="2"/>
        <v>14.55</v>
      </c>
      <c r="O24" s="34">
        <v>40</v>
      </c>
      <c r="P24" s="34">
        <v>40</v>
      </c>
      <c r="Q24" s="34">
        <v>40</v>
      </c>
      <c r="R24" s="34">
        <f t="shared" si="3"/>
        <v>120</v>
      </c>
      <c r="S24" s="47">
        <f t="shared" si="4"/>
        <v>10</v>
      </c>
      <c r="T24" s="48">
        <v>38</v>
      </c>
      <c r="U24" s="47">
        <f t="shared" si="5"/>
        <v>19</v>
      </c>
      <c r="V24" s="47">
        <v>21</v>
      </c>
      <c r="W24" s="47">
        <f t="shared" si="6"/>
        <v>64.55</v>
      </c>
      <c r="X24" s="42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2:36">
      <c r="B25" s="30">
        <v>6</v>
      </c>
      <c r="C25" s="31">
        <v>91420056</v>
      </c>
      <c r="D25" s="32" t="s">
        <v>28</v>
      </c>
      <c r="E25" s="33">
        <v>17</v>
      </c>
      <c r="F25" s="34">
        <v>13</v>
      </c>
      <c r="G25" s="34">
        <v>20</v>
      </c>
      <c r="H25" s="34">
        <v>20</v>
      </c>
      <c r="I25" s="34">
        <v>20</v>
      </c>
      <c r="J25" s="34">
        <v>7</v>
      </c>
      <c r="K25" s="34">
        <v>5</v>
      </c>
      <c r="L25" s="34">
        <f t="shared" si="0"/>
        <v>102</v>
      </c>
      <c r="M25" s="34">
        <f t="shared" si="1"/>
        <v>90</v>
      </c>
      <c r="N25" s="47">
        <f t="shared" si="2"/>
        <v>13.5</v>
      </c>
      <c r="O25" s="34">
        <v>40</v>
      </c>
      <c r="P25" s="34">
        <v>20</v>
      </c>
      <c r="Q25" s="34">
        <v>25</v>
      </c>
      <c r="R25" s="34">
        <f t="shared" si="3"/>
        <v>85</v>
      </c>
      <c r="S25" s="47">
        <f t="shared" si="4"/>
        <v>7.083333333333333</v>
      </c>
      <c r="T25" s="48">
        <v>35.5</v>
      </c>
      <c r="U25" s="47">
        <f t="shared" si="5"/>
        <v>17.75</v>
      </c>
      <c r="V25" s="47">
        <v>26</v>
      </c>
      <c r="W25" s="47">
        <f t="shared" si="6"/>
        <v>64.333333333333329</v>
      </c>
      <c r="X25" s="42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2:36">
      <c r="B26" s="30">
        <v>28</v>
      </c>
      <c r="C26" s="31">
        <v>101519066</v>
      </c>
      <c r="D26" s="32" t="s">
        <v>48</v>
      </c>
      <c r="E26" s="33">
        <v>15</v>
      </c>
      <c r="F26" s="34">
        <v>0</v>
      </c>
      <c r="G26" s="34">
        <v>20</v>
      </c>
      <c r="H26" s="34">
        <v>11</v>
      </c>
      <c r="I26" s="34">
        <v>7</v>
      </c>
      <c r="J26" s="34">
        <v>10</v>
      </c>
      <c r="K26" s="34">
        <v>17</v>
      </c>
      <c r="L26" s="34">
        <f t="shared" si="0"/>
        <v>80</v>
      </c>
      <c r="M26" s="34">
        <f t="shared" si="1"/>
        <v>73</v>
      </c>
      <c r="N26" s="47">
        <f t="shared" si="2"/>
        <v>10.95</v>
      </c>
      <c r="O26" s="34">
        <v>20</v>
      </c>
      <c r="P26" s="34">
        <v>38</v>
      </c>
      <c r="Q26" s="34">
        <v>40</v>
      </c>
      <c r="R26" s="34">
        <f t="shared" si="3"/>
        <v>98</v>
      </c>
      <c r="S26" s="47">
        <f t="shared" si="4"/>
        <v>8.1666666666666661</v>
      </c>
      <c r="T26" s="48">
        <v>36</v>
      </c>
      <c r="U26" s="47">
        <f t="shared" si="5"/>
        <v>18</v>
      </c>
      <c r="V26" s="47">
        <v>24.5</v>
      </c>
      <c r="W26" s="47">
        <f t="shared" si="6"/>
        <v>61.616666666666667</v>
      </c>
      <c r="X26" s="42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2:36">
      <c r="B27" s="30">
        <v>29</v>
      </c>
      <c r="C27" s="31">
        <v>101519072</v>
      </c>
      <c r="D27" s="32" t="s">
        <v>49</v>
      </c>
      <c r="E27" s="33">
        <v>10</v>
      </c>
      <c r="F27" s="34">
        <v>16</v>
      </c>
      <c r="G27" s="34">
        <v>20</v>
      </c>
      <c r="H27" s="34">
        <v>14</v>
      </c>
      <c r="I27" s="34">
        <v>5</v>
      </c>
      <c r="J27" s="34">
        <v>5</v>
      </c>
      <c r="K27" s="34">
        <v>5</v>
      </c>
      <c r="L27" s="34">
        <f t="shared" si="0"/>
        <v>75</v>
      </c>
      <c r="M27" s="34">
        <f t="shared" si="1"/>
        <v>65</v>
      </c>
      <c r="N27" s="47">
        <f t="shared" si="2"/>
        <v>9.75</v>
      </c>
      <c r="O27" s="34">
        <v>30</v>
      </c>
      <c r="P27" s="34">
        <v>40</v>
      </c>
      <c r="Q27" s="34">
        <v>40</v>
      </c>
      <c r="R27" s="34">
        <f t="shared" si="3"/>
        <v>110</v>
      </c>
      <c r="S27" s="47">
        <f t="shared" si="4"/>
        <v>9.1666666666666661</v>
      </c>
      <c r="T27" s="48">
        <v>36</v>
      </c>
      <c r="U27" s="47">
        <f t="shared" si="5"/>
        <v>18</v>
      </c>
      <c r="V27" s="47">
        <v>21</v>
      </c>
      <c r="W27" s="47">
        <f t="shared" si="6"/>
        <v>57.916666666666664</v>
      </c>
      <c r="X27" s="42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2:36" s="24" customFormat="1">
      <c r="B28" s="30">
        <v>22</v>
      </c>
      <c r="C28" s="31">
        <v>101519036</v>
      </c>
      <c r="D28" s="32" t="s">
        <v>42</v>
      </c>
      <c r="E28" s="33">
        <v>12</v>
      </c>
      <c r="F28" s="34">
        <v>12</v>
      </c>
      <c r="G28" s="34">
        <v>20</v>
      </c>
      <c r="H28" s="34">
        <v>20</v>
      </c>
      <c r="I28" s="34">
        <v>11</v>
      </c>
      <c r="J28" s="34">
        <v>6</v>
      </c>
      <c r="K28" s="34">
        <v>4</v>
      </c>
      <c r="L28" s="34">
        <f t="shared" si="0"/>
        <v>85</v>
      </c>
      <c r="M28" s="34">
        <f t="shared" si="1"/>
        <v>75</v>
      </c>
      <c r="N28" s="47">
        <f t="shared" si="2"/>
        <v>11.25</v>
      </c>
      <c r="O28" s="34">
        <v>40</v>
      </c>
      <c r="P28" s="34">
        <v>40</v>
      </c>
      <c r="Q28" s="34">
        <v>35</v>
      </c>
      <c r="R28" s="34">
        <f t="shared" si="3"/>
        <v>115</v>
      </c>
      <c r="S28" s="47">
        <f t="shared" si="4"/>
        <v>9.5833333333333339</v>
      </c>
      <c r="T28" s="48">
        <v>37</v>
      </c>
      <c r="U28" s="47">
        <f t="shared" si="5"/>
        <v>18.5</v>
      </c>
      <c r="V28" s="47">
        <v>18</v>
      </c>
      <c r="W28" s="47">
        <f t="shared" si="6"/>
        <v>57.333333333333336</v>
      </c>
      <c r="X28" s="42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2:36">
      <c r="B29" s="30">
        <v>38</v>
      </c>
      <c r="C29" s="31">
        <v>101519168</v>
      </c>
      <c r="D29" s="32" t="s">
        <v>58</v>
      </c>
      <c r="E29" s="33">
        <v>16</v>
      </c>
      <c r="F29" s="34">
        <v>12</v>
      </c>
      <c r="G29" s="34">
        <v>20</v>
      </c>
      <c r="H29" s="34">
        <v>6</v>
      </c>
      <c r="I29" s="34">
        <v>14</v>
      </c>
      <c r="J29" s="34">
        <v>10</v>
      </c>
      <c r="K29" s="34">
        <v>1</v>
      </c>
      <c r="L29" s="34">
        <f t="shared" si="0"/>
        <v>79</v>
      </c>
      <c r="M29" s="34">
        <f t="shared" si="1"/>
        <v>72</v>
      </c>
      <c r="N29" s="47">
        <f t="shared" si="2"/>
        <v>10.8</v>
      </c>
      <c r="O29" s="34">
        <v>40</v>
      </c>
      <c r="P29" s="34">
        <v>20</v>
      </c>
      <c r="Q29" s="34">
        <v>40</v>
      </c>
      <c r="R29" s="34">
        <f t="shared" si="3"/>
        <v>100</v>
      </c>
      <c r="S29" s="47">
        <f t="shared" si="4"/>
        <v>8.3333333333333339</v>
      </c>
      <c r="T29" s="48">
        <v>31</v>
      </c>
      <c r="U29" s="47">
        <f t="shared" si="5"/>
        <v>15.5</v>
      </c>
      <c r="V29" s="47">
        <v>20.5</v>
      </c>
      <c r="W29" s="47">
        <f t="shared" si="6"/>
        <v>55.133333333333333</v>
      </c>
      <c r="X29" s="42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2:36">
      <c r="B30" s="30">
        <v>20</v>
      </c>
      <c r="C30" s="31">
        <v>101519027</v>
      </c>
      <c r="D30" s="32" t="s">
        <v>40</v>
      </c>
      <c r="E30" s="33">
        <v>13</v>
      </c>
      <c r="F30" s="34">
        <v>15</v>
      </c>
      <c r="G30" s="34">
        <v>20</v>
      </c>
      <c r="H30" s="34">
        <v>20</v>
      </c>
      <c r="I30" s="34">
        <v>0</v>
      </c>
      <c r="J30" s="34">
        <v>1</v>
      </c>
      <c r="K30" s="34">
        <v>1</v>
      </c>
      <c r="L30" s="34">
        <f t="shared" si="0"/>
        <v>70</v>
      </c>
      <c r="M30" s="34">
        <f t="shared" si="1"/>
        <v>69</v>
      </c>
      <c r="N30" s="47">
        <f t="shared" si="2"/>
        <v>10.35</v>
      </c>
      <c r="O30" s="34">
        <v>40</v>
      </c>
      <c r="P30" s="34">
        <v>40</v>
      </c>
      <c r="Q30" s="34">
        <v>35</v>
      </c>
      <c r="R30" s="34">
        <f t="shared" si="3"/>
        <v>115</v>
      </c>
      <c r="S30" s="47">
        <f t="shared" si="4"/>
        <v>9.5833333333333339</v>
      </c>
      <c r="T30" s="48">
        <v>27</v>
      </c>
      <c r="U30" s="47">
        <f t="shared" si="5"/>
        <v>13.5</v>
      </c>
      <c r="V30" s="47">
        <v>21</v>
      </c>
      <c r="W30" s="47">
        <f t="shared" si="6"/>
        <v>54.433333333333337</v>
      </c>
      <c r="X30" s="42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2:36">
      <c r="B31" s="30">
        <v>16</v>
      </c>
      <c r="C31" s="31">
        <v>101519011</v>
      </c>
      <c r="D31" s="32" t="s">
        <v>36</v>
      </c>
      <c r="E31" s="33">
        <v>14</v>
      </c>
      <c r="F31" s="34">
        <v>4</v>
      </c>
      <c r="G31" s="34">
        <v>20</v>
      </c>
      <c r="H31" s="34">
        <v>13</v>
      </c>
      <c r="I31" s="34">
        <v>16</v>
      </c>
      <c r="J31" s="34">
        <v>6</v>
      </c>
      <c r="K31" s="34">
        <v>0</v>
      </c>
      <c r="L31" s="34">
        <f t="shared" si="0"/>
        <v>73</v>
      </c>
      <c r="M31" s="34">
        <f t="shared" si="1"/>
        <v>69</v>
      </c>
      <c r="N31" s="47">
        <f t="shared" si="2"/>
        <v>10.35</v>
      </c>
      <c r="O31" s="34">
        <v>40</v>
      </c>
      <c r="P31" s="34">
        <v>40</v>
      </c>
      <c r="Q31" s="34">
        <v>40</v>
      </c>
      <c r="R31" s="34">
        <f t="shared" si="3"/>
        <v>120</v>
      </c>
      <c r="S31" s="47">
        <f t="shared" si="4"/>
        <v>10</v>
      </c>
      <c r="T31" s="48">
        <v>35</v>
      </c>
      <c r="U31" s="47">
        <f t="shared" si="5"/>
        <v>17.5</v>
      </c>
      <c r="V31" s="47">
        <v>16</v>
      </c>
      <c r="W31" s="47">
        <f t="shared" si="6"/>
        <v>53.85</v>
      </c>
      <c r="X31" s="42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2:36" ht="16.5" customHeight="1">
      <c r="B32" s="30">
        <v>10</v>
      </c>
      <c r="C32" s="31">
        <v>91420284</v>
      </c>
      <c r="D32" s="32" t="s">
        <v>31</v>
      </c>
      <c r="E32" s="33">
        <v>7</v>
      </c>
      <c r="F32" s="34">
        <v>12</v>
      </c>
      <c r="G32" s="34">
        <v>20</v>
      </c>
      <c r="H32" s="34">
        <v>20</v>
      </c>
      <c r="I32" s="34">
        <v>6</v>
      </c>
      <c r="J32" s="34">
        <v>0</v>
      </c>
      <c r="K32" s="34">
        <v>4</v>
      </c>
      <c r="L32" s="34">
        <f t="shared" si="0"/>
        <v>69</v>
      </c>
      <c r="M32" s="34">
        <f t="shared" si="1"/>
        <v>65</v>
      </c>
      <c r="N32" s="47">
        <f t="shared" si="2"/>
        <v>9.75</v>
      </c>
      <c r="O32" s="34">
        <v>31</v>
      </c>
      <c r="P32" s="34">
        <v>35</v>
      </c>
      <c r="Q32" s="34">
        <v>30</v>
      </c>
      <c r="R32" s="34">
        <f t="shared" si="3"/>
        <v>96</v>
      </c>
      <c r="S32" s="47">
        <f t="shared" si="4"/>
        <v>8</v>
      </c>
      <c r="T32" s="48">
        <v>31.5</v>
      </c>
      <c r="U32" s="47">
        <f t="shared" si="5"/>
        <v>15.75</v>
      </c>
      <c r="V32" s="47">
        <v>19</v>
      </c>
      <c r="W32" s="47">
        <f t="shared" si="6"/>
        <v>52.5</v>
      </c>
      <c r="X32" s="42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2:36">
      <c r="B33" s="30">
        <v>23</v>
      </c>
      <c r="C33" s="31">
        <v>101519038</v>
      </c>
      <c r="D33" s="32" t="s">
        <v>43</v>
      </c>
      <c r="E33" s="33">
        <v>15</v>
      </c>
      <c r="F33" s="34">
        <v>9</v>
      </c>
      <c r="G33" s="34">
        <v>17</v>
      </c>
      <c r="H33" s="34">
        <v>11</v>
      </c>
      <c r="I33" s="34">
        <v>15</v>
      </c>
      <c r="J33" s="34">
        <v>20</v>
      </c>
      <c r="K33" s="34">
        <v>17</v>
      </c>
      <c r="L33" s="34">
        <f t="shared" si="0"/>
        <v>104</v>
      </c>
      <c r="M33" s="34">
        <f t="shared" si="1"/>
        <v>84</v>
      </c>
      <c r="N33" s="47">
        <f t="shared" si="2"/>
        <v>12.6</v>
      </c>
      <c r="O33" s="34">
        <v>40</v>
      </c>
      <c r="P33" s="34">
        <v>40</v>
      </c>
      <c r="Q33" s="34">
        <v>40</v>
      </c>
      <c r="R33" s="34">
        <f t="shared" si="3"/>
        <v>120</v>
      </c>
      <c r="S33" s="47">
        <f t="shared" si="4"/>
        <v>10</v>
      </c>
      <c r="T33" s="48">
        <v>22.5</v>
      </c>
      <c r="U33" s="47">
        <f t="shared" si="5"/>
        <v>11.25</v>
      </c>
      <c r="V33" s="47">
        <v>18</v>
      </c>
      <c r="W33" s="47">
        <f t="shared" si="6"/>
        <v>51.85</v>
      </c>
      <c r="X33" s="42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2:36">
      <c r="B34" s="30">
        <v>32</v>
      </c>
      <c r="C34" s="31">
        <v>101519095</v>
      </c>
      <c r="D34" s="32" t="s">
        <v>52</v>
      </c>
      <c r="E34" s="33">
        <v>20</v>
      </c>
      <c r="F34" s="34">
        <v>3</v>
      </c>
      <c r="G34" s="34">
        <v>10</v>
      </c>
      <c r="H34" s="34">
        <v>15</v>
      </c>
      <c r="I34" s="34">
        <v>20</v>
      </c>
      <c r="J34" s="34">
        <v>0</v>
      </c>
      <c r="K34" s="34">
        <v>0</v>
      </c>
      <c r="L34" s="34">
        <f t="shared" si="0"/>
        <v>68</v>
      </c>
      <c r="M34" s="34">
        <f t="shared" si="1"/>
        <v>68</v>
      </c>
      <c r="N34" s="47">
        <f t="shared" si="2"/>
        <v>10.199999999999999</v>
      </c>
      <c r="O34" s="34">
        <v>20</v>
      </c>
      <c r="P34" s="34">
        <v>40</v>
      </c>
      <c r="Q34" s="34">
        <v>25</v>
      </c>
      <c r="R34" s="34">
        <f t="shared" si="3"/>
        <v>85</v>
      </c>
      <c r="S34" s="47">
        <f t="shared" si="4"/>
        <v>7.083333333333333</v>
      </c>
      <c r="T34" s="48">
        <v>25</v>
      </c>
      <c r="U34" s="47">
        <f t="shared" si="5"/>
        <v>12.5</v>
      </c>
      <c r="V34" s="47">
        <v>22</v>
      </c>
      <c r="W34" s="47">
        <f t="shared" si="6"/>
        <v>51.783333333333331</v>
      </c>
      <c r="X34" s="42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2:36">
      <c r="B35" s="30">
        <v>34</v>
      </c>
      <c r="C35" s="31">
        <v>101519115</v>
      </c>
      <c r="D35" s="32" t="s">
        <v>54</v>
      </c>
      <c r="E35" s="33">
        <v>17</v>
      </c>
      <c r="F35" s="34">
        <v>8</v>
      </c>
      <c r="G35" s="34">
        <v>17</v>
      </c>
      <c r="H35" s="34">
        <v>15</v>
      </c>
      <c r="I35" s="34">
        <v>0</v>
      </c>
      <c r="J35" s="34">
        <v>5</v>
      </c>
      <c r="K35" s="34">
        <v>0</v>
      </c>
      <c r="L35" s="34">
        <f t="shared" si="0"/>
        <v>62</v>
      </c>
      <c r="M35" s="34">
        <f t="shared" si="1"/>
        <v>62</v>
      </c>
      <c r="N35" s="47">
        <f t="shared" si="2"/>
        <v>9.3000000000000007</v>
      </c>
      <c r="O35" s="34">
        <v>40</v>
      </c>
      <c r="P35" s="34">
        <v>40</v>
      </c>
      <c r="Q35" s="34">
        <v>35</v>
      </c>
      <c r="R35" s="34">
        <f t="shared" si="3"/>
        <v>115</v>
      </c>
      <c r="S35" s="47">
        <f t="shared" si="4"/>
        <v>9.5833333333333339</v>
      </c>
      <c r="T35" s="48">
        <v>25.5</v>
      </c>
      <c r="U35" s="47">
        <f t="shared" si="5"/>
        <v>12.75</v>
      </c>
      <c r="V35" s="47">
        <v>19.5</v>
      </c>
      <c r="W35" s="47">
        <f t="shared" si="6"/>
        <v>51.133333333333333</v>
      </c>
      <c r="X35" s="42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2:36">
      <c r="B36" s="30">
        <v>14</v>
      </c>
      <c r="C36" s="31">
        <v>101519008</v>
      </c>
      <c r="D36" s="32" t="s">
        <v>35</v>
      </c>
      <c r="E36" s="33">
        <v>17</v>
      </c>
      <c r="F36" s="34">
        <v>12</v>
      </c>
      <c r="G36" s="34">
        <v>20</v>
      </c>
      <c r="H36" s="34">
        <v>10</v>
      </c>
      <c r="I36" s="34">
        <v>6</v>
      </c>
      <c r="J36" s="34">
        <v>3</v>
      </c>
      <c r="K36" s="34">
        <v>3</v>
      </c>
      <c r="L36" s="34">
        <f t="shared" si="0"/>
        <v>71</v>
      </c>
      <c r="M36" s="34">
        <f t="shared" si="1"/>
        <v>65</v>
      </c>
      <c r="N36" s="47">
        <f t="shared" si="2"/>
        <v>9.75</v>
      </c>
      <c r="O36" s="34">
        <v>40</v>
      </c>
      <c r="P36" s="34">
        <v>40</v>
      </c>
      <c r="Q36" s="34">
        <v>40</v>
      </c>
      <c r="R36" s="34">
        <f t="shared" si="3"/>
        <v>120</v>
      </c>
      <c r="S36" s="47">
        <f t="shared" si="4"/>
        <v>10</v>
      </c>
      <c r="T36" s="48">
        <v>30</v>
      </c>
      <c r="U36" s="47">
        <f t="shared" si="5"/>
        <v>15</v>
      </c>
      <c r="V36" s="47">
        <v>16</v>
      </c>
      <c r="W36" s="47">
        <f t="shared" si="6"/>
        <v>50.75</v>
      </c>
      <c r="X36" s="42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2:36">
      <c r="B37" s="30">
        <v>8</v>
      </c>
      <c r="C37" s="31">
        <v>91420243</v>
      </c>
      <c r="D37" s="32" t="s">
        <v>29</v>
      </c>
      <c r="E37" s="33">
        <v>16</v>
      </c>
      <c r="F37" s="34">
        <v>6</v>
      </c>
      <c r="G37" s="34">
        <v>20</v>
      </c>
      <c r="H37" s="34">
        <v>16</v>
      </c>
      <c r="I37" s="34">
        <v>15</v>
      </c>
      <c r="J37" s="34">
        <v>10</v>
      </c>
      <c r="K37" s="34">
        <v>4</v>
      </c>
      <c r="L37" s="34">
        <f t="shared" si="0"/>
        <v>87</v>
      </c>
      <c r="M37" s="34">
        <f t="shared" si="1"/>
        <v>77</v>
      </c>
      <c r="N37" s="47">
        <f t="shared" si="2"/>
        <v>11.55</v>
      </c>
      <c r="O37" s="34">
        <v>30</v>
      </c>
      <c r="P37" s="34">
        <v>20</v>
      </c>
      <c r="Q37" s="34">
        <v>35</v>
      </c>
      <c r="R37" s="34">
        <f t="shared" si="3"/>
        <v>85</v>
      </c>
      <c r="S37" s="47">
        <f t="shared" si="4"/>
        <v>7.083333333333333</v>
      </c>
      <c r="T37" s="48">
        <v>33</v>
      </c>
      <c r="U37" s="47">
        <f t="shared" si="5"/>
        <v>16.5</v>
      </c>
      <c r="V37" s="47">
        <v>14.5</v>
      </c>
      <c r="W37" s="47">
        <f t="shared" si="6"/>
        <v>49.633333333333333</v>
      </c>
      <c r="X37" s="42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2:36">
      <c r="B38" s="30">
        <v>7</v>
      </c>
      <c r="C38" s="31">
        <v>91420114</v>
      </c>
      <c r="D38" s="32" t="s">
        <v>10</v>
      </c>
      <c r="E38" s="33">
        <v>0</v>
      </c>
      <c r="F38" s="34">
        <v>12</v>
      </c>
      <c r="G38" s="34">
        <v>20</v>
      </c>
      <c r="H38" s="34">
        <v>11</v>
      </c>
      <c r="I38" s="34">
        <v>7</v>
      </c>
      <c r="J38" s="34">
        <v>0</v>
      </c>
      <c r="K38" s="34">
        <v>0</v>
      </c>
      <c r="L38" s="34">
        <f t="shared" si="0"/>
        <v>50</v>
      </c>
      <c r="M38" s="34">
        <f t="shared" si="1"/>
        <v>50</v>
      </c>
      <c r="N38" s="47">
        <f t="shared" si="2"/>
        <v>7.5</v>
      </c>
      <c r="O38" s="34">
        <v>30</v>
      </c>
      <c r="P38" s="34">
        <v>20</v>
      </c>
      <c r="Q38" s="34">
        <v>15</v>
      </c>
      <c r="R38" s="34">
        <f t="shared" si="3"/>
        <v>65</v>
      </c>
      <c r="S38" s="47">
        <f t="shared" si="4"/>
        <v>5.416666666666667</v>
      </c>
      <c r="T38" s="48">
        <v>39</v>
      </c>
      <c r="U38" s="47">
        <f t="shared" si="5"/>
        <v>19.5</v>
      </c>
      <c r="V38" s="47">
        <v>15.5</v>
      </c>
      <c r="W38" s="47">
        <f t="shared" si="6"/>
        <v>47.916666666666671</v>
      </c>
      <c r="X38" s="42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2:36">
      <c r="B39" s="30">
        <v>33</v>
      </c>
      <c r="C39" s="31">
        <v>101519107</v>
      </c>
      <c r="D39" s="32" t="s">
        <v>53</v>
      </c>
      <c r="E39" s="33">
        <v>14</v>
      </c>
      <c r="F39" s="34">
        <v>4</v>
      </c>
      <c r="G39" s="34">
        <v>15</v>
      </c>
      <c r="H39" s="34">
        <v>16</v>
      </c>
      <c r="I39" s="34">
        <v>14</v>
      </c>
      <c r="J39" s="34">
        <v>12</v>
      </c>
      <c r="K39" s="34">
        <v>0</v>
      </c>
      <c r="L39" s="34">
        <f t="shared" si="0"/>
        <v>75</v>
      </c>
      <c r="M39" s="34">
        <f t="shared" si="1"/>
        <v>71</v>
      </c>
      <c r="N39" s="47">
        <f t="shared" si="2"/>
        <v>10.65</v>
      </c>
      <c r="O39" s="34">
        <v>40</v>
      </c>
      <c r="P39" s="34">
        <v>40</v>
      </c>
      <c r="Q39" s="34">
        <v>40</v>
      </c>
      <c r="R39" s="34">
        <f t="shared" si="3"/>
        <v>120</v>
      </c>
      <c r="S39" s="47">
        <f t="shared" si="4"/>
        <v>10</v>
      </c>
      <c r="T39" s="48">
        <v>17.5</v>
      </c>
      <c r="U39" s="47">
        <f t="shared" si="5"/>
        <v>8.75</v>
      </c>
      <c r="V39" s="47">
        <v>18.5</v>
      </c>
      <c r="W39" s="47">
        <f t="shared" si="6"/>
        <v>47.9</v>
      </c>
      <c r="X39" s="42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2:36">
      <c r="B40" s="30">
        <v>2</v>
      </c>
      <c r="C40" s="31">
        <v>81120059</v>
      </c>
      <c r="D40" s="32" t="s">
        <v>26</v>
      </c>
      <c r="E40" s="33">
        <v>0</v>
      </c>
      <c r="F40" s="34">
        <v>0</v>
      </c>
      <c r="G40" s="34">
        <v>15</v>
      </c>
      <c r="H40" s="34">
        <v>9</v>
      </c>
      <c r="I40" s="34">
        <v>20</v>
      </c>
      <c r="J40" s="34">
        <v>10</v>
      </c>
      <c r="K40" s="34">
        <v>0</v>
      </c>
      <c r="L40" s="34">
        <f t="shared" si="0"/>
        <v>54</v>
      </c>
      <c r="M40" s="34">
        <f t="shared" si="1"/>
        <v>54</v>
      </c>
      <c r="N40" s="47">
        <f t="shared" si="2"/>
        <v>8.1</v>
      </c>
      <c r="O40" s="34">
        <v>20</v>
      </c>
      <c r="P40" s="34">
        <v>38</v>
      </c>
      <c r="Q40" s="34">
        <v>40</v>
      </c>
      <c r="R40" s="34">
        <f t="shared" si="3"/>
        <v>98</v>
      </c>
      <c r="S40" s="47">
        <f t="shared" si="4"/>
        <v>8.1666666666666661</v>
      </c>
      <c r="T40" s="48">
        <v>21.5</v>
      </c>
      <c r="U40" s="47">
        <f t="shared" si="5"/>
        <v>10.75</v>
      </c>
      <c r="V40" s="47">
        <v>20.5</v>
      </c>
      <c r="W40" s="47">
        <f t="shared" si="6"/>
        <v>47.516666666666666</v>
      </c>
      <c r="X40" s="42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2:36">
      <c r="B41" s="30">
        <v>31</v>
      </c>
      <c r="C41" s="31">
        <v>101519093</v>
      </c>
      <c r="D41" s="32" t="s">
        <v>51</v>
      </c>
      <c r="E41" s="33">
        <v>12</v>
      </c>
      <c r="F41" s="34">
        <v>12</v>
      </c>
      <c r="G41" s="34">
        <v>18</v>
      </c>
      <c r="H41" s="34">
        <v>5</v>
      </c>
      <c r="I41" s="34">
        <v>0</v>
      </c>
      <c r="J41" s="34">
        <v>0</v>
      </c>
      <c r="K41" s="34">
        <v>0</v>
      </c>
      <c r="L41" s="34">
        <f t="shared" si="0"/>
        <v>47</v>
      </c>
      <c r="M41" s="34">
        <f t="shared" si="1"/>
        <v>47</v>
      </c>
      <c r="N41" s="47">
        <f t="shared" si="2"/>
        <v>7.05</v>
      </c>
      <c r="O41" s="34">
        <v>30</v>
      </c>
      <c r="P41" s="34">
        <v>40</v>
      </c>
      <c r="Q41" s="34">
        <v>22</v>
      </c>
      <c r="R41" s="34">
        <f t="shared" si="3"/>
        <v>92</v>
      </c>
      <c r="S41" s="47">
        <f t="shared" si="4"/>
        <v>7.666666666666667</v>
      </c>
      <c r="T41" s="48">
        <v>31</v>
      </c>
      <c r="U41" s="47">
        <f t="shared" si="5"/>
        <v>15.5</v>
      </c>
      <c r="V41" s="47">
        <v>16</v>
      </c>
      <c r="W41" s="47">
        <f t="shared" si="6"/>
        <v>46.216666666666669</v>
      </c>
      <c r="X41" s="42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2:36" ht="16.5" customHeight="1">
      <c r="B42" s="30">
        <v>40</v>
      </c>
      <c r="C42" s="31">
        <v>101519224</v>
      </c>
      <c r="D42" s="32" t="s">
        <v>60</v>
      </c>
      <c r="E42" s="33">
        <v>15</v>
      </c>
      <c r="F42" s="34">
        <v>4</v>
      </c>
      <c r="G42" s="34">
        <v>20</v>
      </c>
      <c r="H42" s="34">
        <v>0</v>
      </c>
      <c r="I42" s="34">
        <v>0</v>
      </c>
      <c r="J42" s="34">
        <v>0</v>
      </c>
      <c r="K42" s="34">
        <v>0</v>
      </c>
      <c r="L42" s="34">
        <f t="shared" si="0"/>
        <v>39</v>
      </c>
      <c r="M42" s="34">
        <f t="shared" si="1"/>
        <v>39</v>
      </c>
      <c r="N42" s="47">
        <f t="shared" si="2"/>
        <v>5.85</v>
      </c>
      <c r="O42" s="34">
        <v>30</v>
      </c>
      <c r="P42" s="34">
        <v>40</v>
      </c>
      <c r="Q42" s="34">
        <v>40</v>
      </c>
      <c r="R42" s="34">
        <f t="shared" si="3"/>
        <v>110</v>
      </c>
      <c r="S42" s="47">
        <f t="shared" si="4"/>
        <v>9.1666666666666661</v>
      </c>
      <c r="T42" s="48">
        <v>23.5</v>
      </c>
      <c r="U42" s="47">
        <f t="shared" si="5"/>
        <v>11.75</v>
      </c>
      <c r="V42" s="47">
        <v>19</v>
      </c>
      <c r="W42" s="47">
        <f t="shared" si="6"/>
        <v>45.766666666666666</v>
      </c>
      <c r="X42" s="42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2:36">
      <c r="B43" s="30">
        <v>5</v>
      </c>
      <c r="C43" s="31">
        <v>91420052</v>
      </c>
      <c r="D43" s="32" t="s">
        <v>9</v>
      </c>
      <c r="E43" s="33">
        <v>13</v>
      </c>
      <c r="F43" s="34">
        <v>6</v>
      </c>
      <c r="G43" s="34">
        <v>17</v>
      </c>
      <c r="H43" s="34">
        <v>3</v>
      </c>
      <c r="I43" s="34">
        <v>10</v>
      </c>
      <c r="J43" s="34">
        <v>1</v>
      </c>
      <c r="K43" s="34">
        <v>0</v>
      </c>
      <c r="L43" s="34">
        <f t="shared" si="0"/>
        <v>50</v>
      </c>
      <c r="M43" s="34">
        <f t="shared" si="1"/>
        <v>49</v>
      </c>
      <c r="N43" s="47">
        <f t="shared" si="2"/>
        <v>7.35</v>
      </c>
      <c r="O43" s="34">
        <v>20</v>
      </c>
      <c r="P43" s="34">
        <v>40</v>
      </c>
      <c r="Q43" s="34">
        <v>20</v>
      </c>
      <c r="R43" s="34">
        <f t="shared" si="3"/>
        <v>80</v>
      </c>
      <c r="S43" s="47">
        <f t="shared" si="4"/>
        <v>6.666666666666667</v>
      </c>
      <c r="T43" s="48">
        <v>25.5</v>
      </c>
      <c r="U43" s="47">
        <f t="shared" si="5"/>
        <v>12.75</v>
      </c>
      <c r="V43" s="47">
        <v>16.5</v>
      </c>
      <c r="W43" s="47">
        <f t="shared" si="6"/>
        <v>43.266666666666666</v>
      </c>
      <c r="X43" s="42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2:36">
      <c r="B44" s="30">
        <v>24</v>
      </c>
      <c r="C44" s="31">
        <v>101519041</v>
      </c>
      <c r="D44" s="32" t="s">
        <v>44</v>
      </c>
      <c r="E44" s="33">
        <v>4</v>
      </c>
      <c r="F44" s="34">
        <v>10</v>
      </c>
      <c r="G44" s="34">
        <v>0</v>
      </c>
      <c r="H44" s="34">
        <v>15</v>
      </c>
      <c r="I44" s="34">
        <v>0</v>
      </c>
      <c r="J44" s="34">
        <v>1</v>
      </c>
      <c r="K44" s="34">
        <v>1</v>
      </c>
      <c r="L44" s="34">
        <f t="shared" si="0"/>
        <v>31</v>
      </c>
      <c r="M44" s="34">
        <f t="shared" si="1"/>
        <v>31</v>
      </c>
      <c r="N44" s="47">
        <f t="shared" si="2"/>
        <v>4.6500000000000004</v>
      </c>
      <c r="O44" s="34">
        <v>40</v>
      </c>
      <c r="P44" s="34">
        <v>20</v>
      </c>
      <c r="Q44" s="34">
        <v>25</v>
      </c>
      <c r="R44" s="34">
        <f t="shared" si="3"/>
        <v>85</v>
      </c>
      <c r="S44" s="47">
        <f t="shared" si="4"/>
        <v>7.083333333333333</v>
      </c>
      <c r="T44" s="48">
        <v>23</v>
      </c>
      <c r="U44" s="47">
        <f t="shared" si="5"/>
        <v>11.5</v>
      </c>
      <c r="V44" s="47">
        <v>19.5</v>
      </c>
      <c r="W44" s="47">
        <f t="shared" si="6"/>
        <v>42.733333333333334</v>
      </c>
      <c r="X44" s="42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2:36">
      <c r="B45" s="30">
        <v>25</v>
      </c>
      <c r="C45" s="31">
        <v>101519042</v>
      </c>
      <c r="D45" s="32" t="s">
        <v>45</v>
      </c>
      <c r="E45" s="33">
        <v>17</v>
      </c>
      <c r="F45" s="34">
        <v>0</v>
      </c>
      <c r="G45" s="34">
        <v>0</v>
      </c>
      <c r="H45" s="34">
        <v>8</v>
      </c>
      <c r="I45" s="34">
        <v>10</v>
      </c>
      <c r="J45" s="34">
        <v>4</v>
      </c>
      <c r="K45" s="34">
        <v>0</v>
      </c>
      <c r="L45" s="34">
        <f t="shared" si="0"/>
        <v>39</v>
      </c>
      <c r="M45" s="34">
        <f t="shared" si="1"/>
        <v>39</v>
      </c>
      <c r="N45" s="47">
        <f t="shared" si="2"/>
        <v>5.85</v>
      </c>
      <c r="O45" s="34">
        <v>35</v>
      </c>
      <c r="P45" s="34">
        <v>20</v>
      </c>
      <c r="Q45" s="34">
        <v>35</v>
      </c>
      <c r="R45" s="34">
        <f t="shared" si="3"/>
        <v>90</v>
      </c>
      <c r="S45" s="47">
        <f t="shared" si="4"/>
        <v>7.5</v>
      </c>
      <c r="T45" s="48">
        <v>34</v>
      </c>
      <c r="U45" s="47">
        <f t="shared" si="5"/>
        <v>17</v>
      </c>
      <c r="V45" s="47">
        <v>9.5</v>
      </c>
      <c r="W45" s="47">
        <f t="shared" si="6"/>
        <v>39.85</v>
      </c>
      <c r="X45" s="42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2:36">
      <c r="B46" s="30">
        <v>4</v>
      </c>
      <c r="C46" s="31">
        <v>81220085</v>
      </c>
      <c r="D46" s="32" t="s">
        <v>8</v>
      </c>
      <c r="E46" s="33">
        <v>7</v>
      </c>
      <c r="F46" s="34">
        <v>15</v>
      </c>
      <c r="G46" s="34">
        <v>8</v>
      </c>
      <c r="H46" s="34">
        <v>10</v>
      </c>
      <c r="I46" s="34">
        <v>0</v>
      </c>
      <c r="J46" s="34">
        <v>0</v>
      </c>
      <c r="K46" s="34">
        <v>0</v>
      </c>
      <c r="L46" s="34">
        <f t="shared" si="0"/>
        <v>40</v>
      </c>
      <c r="M46" s="34">
        <f t="shared" si="1"/>
        <v>40</v>
      </c>
      <c r="N46" s="47">
        <f t="shared" si="2"/>
        <v>6</v>
      </c>
      <c r="O46" s="34">
        <v>20</v>
      </c>
      <c r="P46" s="34">
        <v>25</v>
      </c>
      <c r="Q46" s="34">
        <v>0</v>
      </c>
      <c r="R46" s="34">
        <f t="shared" si="3"/>
        <v>45</v>
      </c>
      <c r="S46" s="47">
        <f t="shared" si="4"/>
        <v>3.75</v>
      </c>
      <c r="T46" s="48">
        <v>23</v>
      </c>
      <c r="U46" s="47">
        <f t="shared" si="5"/>
        <v>11.5</v>
      </c>
      <c r="V46" s="47">
        <v>18.5</v>
      </c>
      <c r="W46" s="47">
        <f t="shared" si="6"/>
        <v>39.75</v>
      </c>
      <c r="X46" s="42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2:36">
      <c r="B47" s="30">
        <v>15</v>
      </c>
      <c r="C47" s="31">
        <v>101519009</v>
      </c>
      <c r="D47" s="32" t="s">
        <v>11</v>
      </c>
      <c r="E47" s="33">
        <v>14</v>
      </c>
      <c r="F47" s="34">
        <v>2</v>
      </c>
      <c r="G47" s="34">
        <v>19</v>
      </c>
      <c r="H47" s="34">
        <v>11</v>
      </c>
      <c r="I47" s="34">
        <v>18</v>
      </c>
      <c r="J47" s="34">
        <v>0</v>
      </c>
      <c r="K47" s="34">
        <v>0</v>
      </c>
      <c r="L47" s="34">
        <f t="shared" si="0"/>
        <v>64</v>
      </c>
      <c r="M47" s="34">
        <f t="shared" si="1"/>
        <v>64</v>
      </c>
      <c r="N47" s="47">
        <f t="shared" si="2"/>
        <v>9.6</v>
      </c>
      <c r="O47" s="34">
        <v>20</v>
      </c>
      <c r="P47" s="34">
        <v>35</v>
      </c>
      <c r="Q47" s="34">
        <v>22</v>
      </c>
      <c r="R47" s="34">
        <f t="shared" si="3"/>
        <v>77</v>
      </c>
      <c r="S47" s="47">
        <f t="shared" si="4"/>
        <v>6.416666666666667</v>
      </c>
      <c r="T47" s="48">
        <v>13</v>
      </c>
      <c r="U47" s="47">
        <f t="shared" si="5"/>
        <v>6.5</v>
      </c>
      <c r="V47" s="47">
        <v>12</v>
      </c>
      <c r="W47" s="47">
        <f t="shared" si="6"/>
        <v>34.516666666666666</v>
      </c>
      <c r="X47" s="42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2:36" s="24" customFormat="1">
      <c r="B48" s="30">
        <v>9</v>
      </c>
      <c r="C48" s="31">
        <v>91420259</v>
      </c>
      <c r="D48" s="32" t="s">
        <v>30</v>
      </c>
      <c r="E48" s="33">
        <v>6</v>
      </c>
      <c r="F48" s="34">
        <v>4</v>
      </c>
      <c r="G48" s="34">
        <v>14</v>
      </c>
      <c r="H48" s="34">
        <v>0</v>
      </c>
      <c r="I48" s="34">
        <v>0</v>
      </c>
      <c r="J48" s="34">
        <v>0</v>
      </c>
      <c r="K48" s="34">
        <v>0</v>
      </c>
      <c r="L48" s="34">
        <f t="shared" si="0"/>
        <v>24</v>
      </c>
      <c r="M48" s="34">
        <f t="shared" si="1"/>
        <v>24</v>
      </c>
      <c r="N48" s="47">
        <f t="shared" si="2"/>
        <v>3.6</v>
      </c>
      <c r="O48" s="34">
        <v>38</v>
      </c>
      <c r="P48" s="34">
        <v>38</v>
      </c>
      <c r="Q48" s="34">
        <v>0</v>
      </c>
      <c r="R48" s="34">
        <f t="shared" si="3"/>
        <v>76</v>
      </c>
      <c r="S48" s="47">
        <f t="shared" si="4"/>
        <v>6.333333333333333</v>
      </c>
      <c r="T48" s="48">
        <v>29</v>
      </c>
      <c r="U48" s="47">
        <f t="shared" si="5"/>
        <v>14.5</v>
      </c>
      <c r="V48" s="47">
        <v>7</v>
      </c>
      <c r="W48" s="47">
        <f t="shared" si="6"/>
        <v>31.433333333333334</v>
      </c>
      <c r="X48" s="42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2:36" s="24" customFormat="1">
      <c r="B49" s="30">
        <v>37</v>
      </c>
      <c r="C49" s="31">
        <v>101519149</v>
      </c>
      <c r="D49" s="32" t="s">
        <v>57</v>
      </c>
      <c r="E49" s="33">
        <v>1</v>
      </c>
      <c r="F49" s="34">
        <v>3</v>
      </c>
      <c r="G49" s="34">
        <v>10</v>
      </c>
      <c r="H49" s="34">
        <v>0</v>
      </c>
      <c r="I49" s="34">
        <v>14</v>
      </c>
      <c r="J49" s="34">
        <v>0</v>
      </c>
      <c r="K49" s="34">
        <v>0</v>
      </c>
      <c r="L49" s="34">
        <f t="shared" si="0"/>
        <v>28</v>
      </c>
      <c r="M49" s="34">
        <f t="shared" si="1"/>
        <v>28</v>
      </c>
      <c r="N49" s="47">
        <f t="shared" si="2"/>
        <v>4.2</v>
      </c>
      <c r="O49" s="34">
        <v>30</v>
      </c>
      <c r="P49" s="34">
        <v>0</v>
      </c>
      <c r="Q49" s="34">
        <v>35</v>
      </c>
      <c r="R49" s="34">
        <f t="shared" si="3"/>
        <v>65</v>
      </c>
      <c r="S49" s="47">
        <f t="shared" si="4"/>
        <v>5.416666666666667</v>
      </c>
      <c r="T49" s="48">
        <v>19.5</v>
      </c>
      <c r="U49" s="47">
        <f t="shared" si="5"/>
        <v>9.75</v>
      </c>
      <c r="V49" s="47">
        <v>11.5</v>
      </c>
      <c r="W49" s="47">
        <f t="shared" si="6"/>
        <v>30.866666666666667</v>
      </c>
      <c r="X49" s="42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2:36" s="24" customFormat="1">
      <c r="B50" s="30">
        <v>1</v>
      </c>
      <c r="C50" s="31">
        <v>70920034</v>
      </c>
      <c r="D50" s="32" t="s">
        <v>25</v>
      </c>
      <c r="E50" s="33">
        <v>0</v>
      </c>
      <c r="F50" s="34">
        <v>0</v>
      </c>
      <c r="G50" s="34">
        <v>8</v>
      </c>
      <c r="H50" s="34">
        <v>0</v>
      </c>
      <c r="I50" s="34">
        <v>0</v>
      </c>
      <c r="J50" s="34">
        <v>0</v>
      </c>
      <c r="K50" s="34">
        <v>0</v>
      </c>
      <c r="L50" s="34">
        <f t="shared" si="0"/>
        <v>8</v>
      </c>
      <c r="M50" s="34">
        <f t="shared" si="1"/>
        <v>8</v>
      </c>
      <c r="N50" s="47">
        <f t="shared" si="2"/>
        <v>1.2</v>
      </c>
      <c r="O50" s="34">
        <v>0</v>
      </c>
      <c r="P50" s="34">
        <v>2</v>
      </c>
      <c r="Q50" s="34">
        <v>0</v>
      </c>
      <c r="R50" s="34">
        <f t="shared" si="3"/>
        <v>2</v>
      </c>
      <c r="S50" s="47">
        <f t="shared" si="4"/>
        <v>0.16666666666666666</v>
      </c>
      <c r="T50" s="48">
        <v>13</v>
      </c>
      <c r="U50" s="47">
        <f t="shared" si="5"/>
        <v>6.5</v>
      </c>
      <c r="V50" s="47">
        <v>5.5</v>
      </c>
      <c r="W50" s="47">
        <f t="shared" si="6"/>
        <v>13.366666666666667</v>
      </c>
      <c r="X50" s="42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2:36" s="24" customFormat="1">
      <c r="B51" s="30">
        <v>3</v>
      </c>
      <c r="C51" s="50">
        <v>81220003</v>
      </c>
      <c r="D51" s="51" t="s">
        <v>27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f t="shared" si="0"/>
        <v>0</v>
      </c>
      <c r="M51" s="52">
        <f t="shared" si="1"/>
        <v>0</v>
      </c>
      <c r="N51" s="47">
        <f t="shared" si="2"/>
        <v>0</v>
      </c>
      <c r="O51" s="52">
        <v>0</v>
      </c>
      <c r="P51" s="52">
        <v>20</v>
      </c>
      <c r="Q51" s="52">
        <v>20</v>
      </c>
      <c r="R51" s="52">
        <f t="shared" si="3"/>
        <v>40</v>
      </c>
      <c r="S51" s="47">
        <f t="shared" si="4"/>
        <v>3.3333333333333335</v>
      </c>
      <c r="T51" s="47">
        <v>17</v>
      </c>
      <c r="U51" s="47">
        <f t="shared" si="5"/>
        <v>8.5</v>
      </c>
      <c r="V51" s="47">
        <v>0</v>
      </c>
      <c r="W51" s="47">
        <f t="shared" si="6"/>
        <v>11.833333333333334</v>
      </c>
      <c r="X51" s="5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</row>
    <row r="52" spans="2:36">
      <c r="B52" s="2"/>
      <c r="C52" s="3"/>
      <c r="D52" s="4"/>
      <c r="E52" s="11"/>
      <c r="F52" s="11"/>
      <c r="G52" s="23"/>
      <c r="H52" s="11"/>
      <c r="I52" s="23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2:36">
      <c r="B53" s="2"/>
      <c r="C53" s="3"/>
      <c r="D53" s="54"/>
      <c r="E53" s="11"/>
      <c r="F53" s="11"/>
      <c r="G53" s="23"/>
      <c r="H53" s="11"/>
      <c r="I53" s="23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2:36">
      <c r="B54" s="2"/>
      <c r="C54" s="3"/>
      <c r="D54" s="54"/>
      <c r="E54" s="11"/>
      <c r="F54" s="11"/>
      <c r="G54" s="23"/>
      <c r="H54" s="11"/>
      <c r="I54" s="23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2:36" ht="15" customHeight="1">
      <c r="B55" s="63" t="s">
        <v>12</v>
      </c>
      <c r="C55" s="63"/>
      <c r="D55" s="10"/>
      <c r="E55" s="10"/>
      <c r="F55" s="10"/>
      <c r="G55" s="40"/>
      <c r="H55" s="10"/>
      <c r="I55" s="4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 t="s">
        <v>13</v>
      </c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2:36" ht="15" customHeight="1">
      <c r="B56" s="63" t="s">
        <v>17</v>
      </c>
      <c r="C56" s="63"/>
      <c r="D56" s="10"/>
      <c r="E56" s="10"/>
      <c r="F56" s="10"/>
      <c r="G56" s="40"/>
      <c r="H56" s="10"/>
      <c r="I56" s="4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56" t="s">
        <v>77</v>
      </c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</sheetData>
  <sortState ref="B12:X51">
    <sortCondition descending="1" ref="W12:W51"/>
  </sortState>
  <mergeCells count="13">
    <mergeCell ref="R10:S10"/>
    <mergeCell ref="B55:C55"/>
    <mergeCell ref="B56:C56"/>
    <mergeCell ref="E5:N5"/>
    <mergeCell ref="AH6:AJ6"/>
    <mergeCell ref="F7:I7"/>
    <mergeCell ref="AC7:AE7"/>
    <mergeCell ref="H9:I9"/>
    <mergeCell ref="O9:P9"/>
    <mergeCell ref="Q9:R9"/>
    <mergeCell ref="T9:U9"/>
    <mergeCell ref="AJ9:AJ10"/>
    <mergeCell ref="M10:N10"/>
  </mergeCells>
  <printOptions horizontalCentered="1"/>
  <pageMargins left="0.5" right="0.25" top="0.5" bottom="0.5" header="0" footer="0"/>
  <pageSetup paperSize="9" scale="72" fitToHeight="2" orientation="landscape" r:id="rId1"/>
  <rowBreaks count="1" manualBreakCount="1">
    <brk id="38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Master Copy</vt:lpstr>
      <vt:lpstr>Largest to Smallest</vt:lpstr>
      <vt:lpstr>'Largest to Smallest'!Print_Area</vt:lpstr>
      <vt:lpstr>'Master Copy'!Print_Area</vt:lpstr>
      <vt:lpstr>'Largest to Smallest'!Print_Titles</vt:lpstr>
      <vt:lpstr>'Master Copy'!Print_Titles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Participants Information Management System</dc:title>
  <dc:creator>Harry</dc:creator>
  <cp:lastModifiedBy>6693</cp:lastModifiedBy>
  <cp:lastPrinted>2013-03-09T10:08:43Z</cp:lastPrinted>
  <dcterms:created xsi:type="dcterms:W3CDTF">2012-07-24T06:37:45Z</dcterms:created>
  <dcterms:modified xsi:type="dcterms:W3CDTF">2013-06-27T13:04:53Z</dcterms:modified>
</cp:coreProperties>
</file>