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tabRatio="888"/>
  </bookViews>
  <sheets>
    <sheet name="mark_breakup_E" sheetId="10" r:id="rId1"/>
  </sheets>
  <externalReferences>
    <externalReference r:id="rId2"/>
    <externalReference r:id="rId3"/>
    <externalReference r:id="rId4"/>
  </externalReferences>
  <definedNames>
    <definedName name="a">#REF!</definedName>
    <definedName name="Case1">[1]Ranges!$C$4:$E$12</definedName>
    <definedName name="Case2">[1]Ranges!$H$4:$J$11</definedName>
    <definedName name="Case3">[1]Ranges!$M$4:$O$10</definedName>
    <definedName name="Case4">[1]Ranges!$C$16:$E$23</definedName>
    <definedName name="Case5">[1]Ranges!$H$16:$J$22</definedName>
    <definedName name="Case6">[1]Ranges!$M$16:$O$21</definedName>
    <definedName name="GausianGrades1">#REF!</definedName>
    <definedName name="GausianGrades2">#REF!</definedName>
    <definedName name="GausianGrades3">#REF!</definedName>
    <definedName name="GausianGradesC">#REF!</definedName>
    <definedName name="Grade">'[2]Course Code'!$Y$10:$Y$10</definedName>
    <definedName name="Grades">#REF!</definedName>
    <definedName name="myElecGrades_D">'[3]Grade Criteria'!$G$23:$H$33</definedName>
    <definedName name="myGrades">#REF!</definedName>
    <definedName name="myGradesOnlyTheory">#REF!</definedName>
    <definedName name="_xlnm.Print_Area" localSheetId="0">mark_breakup_E!$A$1:$U$42</definedName>
    <definedName name="theoryGrade_SecD">'[3]Grade Criteria'!$G$5:$H$15</definedName>
    <definedName name="To">#REF!</definedName>
  </definedNames>
  <calcPr calcId="124519"/>
</workbook>
</file>

<file path=xl/calcChain.xml><?xml version="1.0" encoding="utf-8"?>
<calcChain xmlns="http://schemas.openxmlformats.org/spreadsheetml/2006/main">
  <c r="S38" i="10"/>
  <c r="P38"/>
  <c r="N38"/>
  <c r="H38"/>
  <c r="Q38" s="1"/>
  <c r="T38" s="1"/>
  <c r="T9"/>
  <c r="T36"/>
  <c r="T32"/>
  <c r="T24"/>
  <c r="T12"/>
  <c r="T28"/>
  <c r="T20"/>
  <c r="T16"/>
  <c r="T27"/>
  <c r="T34"/>
  <c r="T30"/>
  <c r="T26"/>
  <c r="T22"/>
  <c r="T18"/>
  <c r="T14"/>
  <c r="T10"/>
  <c r="T35"/>
  <c r="T31"/>
  <c r="T23"/>
  <c r="T19"/>
  <c r="T15"/>
  <c r="T11"/>
  <c r="T37"/>
  <c r="T33"/>
  <c r="T29"/>
  <c r="T25"/>
  <c r="T21"/>
  <c r="T17"/>
  <c r="T13"/>
  <c r="R42" l="1"/>
  <c r="T8" l="1"/>
</calcChain>
</file>

<file path=xl/comments1.xml><?xml version="1.0" encoding="utf-8"?>
<comments xmlns="http://schemas.openxmlformats.org/spreadsheetml/2006/main">
  <authors>
    <author>Author</author>
  </authors>
  <commentList>
    <comment ref="H8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N8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<sst xmlns="http://schemas.openxmlformats.org/spreadsheetml/2006/main" count="63" uniqueCount="63">
  <si>
    <t>University of Management and Technology</t>
  </si>
  <si>
    <t>Name</t>
  </si>
  <si>
    <t>Control No.</t>
  </si>
  <si>
    <t>_____</t>
  </si>
  <si>
    <t>Office of Controller of Examinations</t>
  </si>
  <si>
    <t>Award List</t>
  </si>
  <si>
    <t>Course Code:</t>
  </si>
  <si>
    <t>Resource Person:</t>
  </si>
  <si>
    <t>S. No</t>
  </si>
  <si>
    <t>CLASS  PERFORMANCE</t>
  </si>
  <si>
    <t>FINAL AWARD</t>
  </si>
  <si>
    <t>Particulars of Participants</t>
  </si>
  <si>
    <t>Quizzes</t>
  </si>
  <si>
    <t>Midterm Exam</t>
  </si>
  <si>
    <t>Final Exam</t>
  </si>
  <si>
    <t>Grade</t>
  </si>
  <si>
    <t>I.D. No.</t>
  </si>
  <si>
    <t>Instructor</t>
  </si>
  <si>
    <t>Chairperson</t>
  </si>
  <si>
    <t>Sessional w/o lab</t>
  </si>
  <si>
    <t>Total w/o Lab</t>
  </si>
  <si>
    <t>Quiz Total</t>
  </si>
  <si>
    <t>Assignments</t>
  </si>
  <si>
    <t>Assign. Total</t>
  </si>
  <si>
    <t>Section:  A</t>
  </si>
  <si>
    <t>ALI AHMAD AFZAL</t>
  </si>
  <si>
    <t>SHAHRUKH IMRAN</t>
  </si>
  <si>
    <t>UMAR MAHMOOD CHAUDHRY</t>
  </si>
  <si>
    <t>SALMAN BADAR KHAN</t>
  </si>
  <si>
    <t>SAQLAIN BUTT</t>
  </si>
  <si>
    <t>ABUBAKAR MOHSIN</t>
  </si>
  <si>
    <t>MUHAMMAD WALEED KHALID</t>
  </si>
  <si>
    <t>HAFIZ AHMAD FAIZAN</t>
  </si>
  <si>
    <t>MUHAMMAD RIZWAN</t>
  </si>
  <si>
    <t>MUHAMMAD HARIS NAVEED</t>
  </si>
  <si>
    <t>DANISH MUSHTAQ</t>
  </si>
  <si>
    <t>MUHAMMAD ABDULLAH QAYYUM RAO</t>
  </si>
  <si>
    <t>MUHAMMAD NAJAM U DIN</t>
  </si>
  <si>
    <t>WAQAS AKRAM</t>
  </si>
  <si>
    <t>SYED HAMZA HASSAN GARDEZI</t>
  </si>
  <si>
    <t>AWAIS MASOOD</t>
  </si>
  <si>
    <t>MUHAMMAD FAIZ ZEESHAN</t>
  </si>
  <si>
    <t>MUHAMMAD FURQAN</t>
  </si>
  <si>
    <t>SYED MUHAMMAD BILAL SHAH</t>
  </si>
  <si>
    <t>NOUMAN MAJEED</t>
  </si>
  <si>
    <t>MUHAMMAD AMMAD UD DIN AYUB</t>
  </si>
  <si>
    <t>HUSSAIN JAMIL</t>
  </si>
  <si>
    <t>WAQAR AFZAL</t>
  </si>
  <si>
    <t>TALHAH ABDUL AZIZ</t>
  </si>
  <si>
    <t>UMAR AZIZ</t>
  </si>
  <si>
    <t>MUHAMMAD JURAIR SAQIB</t>
  </si>
  <si>
    <t>ALI RAZA JATT</t>
  </si>
  <si>
    <t>SUBHAN RANA</t>
  </si>
  <si>
    <t>HAFIZ MUHAMMAD BILAL</t>
  </si>
  <si>
    <t>Dr.M.Tahir Mushtaq</t>
  </si>
  <si>
    <t>EE -209</t>
  </si>
  <si>
    <t>tahir.mushtaq@umt.edu.pk</t>
  </si>
  <si>
    <t>Semester:  SPRING, 2013</t>
  </si>
  <si>
    <t xml:space="preserve">Program: BSEE     </t>
  </si>
  <si>
    <t>E</t>
  </si>
  <si>
    <t>Course Title: Electronic Devices and Circuits</t>
  </si>
  <si>
    <t>Electronic Devices and Circuits</t>
  </si>
  <si>
    <t>USAMA HAIDER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</si>
</sst>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Rodchenko"/>
    </font>
    <font>
      <sz val="16"/>
      <color indexed="8"/>
      <name val="Rodchenko"/>
    </font>
    <font>
      <b/>
      <sz val="10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u/>
      <sz val="12"/>
      <name val="Arial Black"/>
      <family val="2"/>
    </font>
    <font>
      <sz val="12"/>
      <name val="Arial Black"/>
      <family val="2"/>
    </font>
    <font>
      <u/>
      <sz val="12"/>
      <color indexed="8"/>
      <name val="Arial Black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4"/>
      <color rgb="FF000000"/>
      <name val="Arial"/>
      <family val="2"/>
    </font>
    <font>
      <sz val="7"/>
      <name val="MS Sans Serif"/>
      <family val="2"/>
    </font>
    <font>
      <sz val="10"/>
      <color indexed="8"/>
      <name val="Verdana"/>
      <family val="2"/>
    </font>
    <font>
      <sz val="9"/>
      <name val="Arial"/>
      <family val="2"/>
    </font>
    <font>
      <sz val="10"/>
      <color indexed="18"/>
      <name val="Verdan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u/>
      <sz val="11"/>
      <name val="Arial"/>
      <family val="2"/>
    </font>
    <font>
      <b/>
      <sz val="11"/>
      <name val="MS Sans Serif"/>
      <family val="2"/>
    </font>
    <font>
      <b/>
      <sz val="11"/>
      <color indexed="8"/>
      <name val="Arial"/>
      <family val="2"/>
    </font>
    <font>
      <b/>
      <sz val="11"/>
      <color theme="10"/>
      <name val="Calibri"/>
      <family val="2"/>
    </font>
    <font>
      <b/>
      <sz val="16"/>
      <name val="Rodchenko"/>
    </font>
    <font>
      <b/>
      <i/>
      <sz val="11"/>
      <name val="Arial"/>
      <family val="2"/>
    </font>
    <font>
      <b/>
      <sz val="11"/>
      <color theme="1"/>
      <name val="Verdana"/>
      <family val="2"/>
    </font>
    <font>
      <b/>
      <sz val="10"/>
      <color indexed="8"/>
      <name val="Albertus MT"/>
      <family val="1"/>
    </font>
    <font>
      <b/>
      <sz val="11"/>
      <color indexed="8"/>
      <name val="Verdana"/>
      <family val="2"/>
    </font>
    <font>
      <b/>
      <sz val="14"/>
      <color rgb="FF800000"/>
      <name val="Albertus MT"/>
      <family val="1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4" fillId="0" borderId="0"/>
    <xf numFmtId="0" fontId="24" fillId="0" borderId="0"/>
    <xf numFmtId="9" fontId="23" fillId="0" borderId="0" applyFon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1" fillId="0" borderId="0" xfId="1" applyFill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2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19" fillId="0" borderId="0" xfId="2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 applyProtection="1">
      <alignment horizontal="right" vertical="center"/>
      <protection locked="0"/>
    </xf>
    <xf numFmtId="164" fontId="21" fillId="0" borderId="0" xfId="1" applyNumberFormat="1" applyFont="1" applyFill="1" applyBorder="1" applyAlignment="1" applyProtection="1">
      <alignment horizontal="right" vertical="center"/>
      <protection locked="0"/>
    </xf>
    <xf numFmtId="165" fontId="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1" fillId="0" borderId="0" xfId="1" applyFill="1"/>
    <xf numFmtId="0" fontId="1" fillId="0" borderId="0" xfId="1"/>
    <xf numFmtId="0" fontId="12" fillId="0" borderId="0" xfId="1" applyFont="1"/>
    <xf numFmtId="2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2" fontId="18" fillId="0" borderId="0" xfId="1" applyNumberFormat="1" applyFont="1" applyFill="1" applyBorder="1" applyAlignment="1" applyProtection="1">
      <alignment horizontal="left" vertical="center"/>
      <protection locked="0"/>
    </xf>
    <xf numFmtId="2" fontId="1" fillId="0" borderId="0" xfId="1" applyNumberFormat="1" applyFill="1" applyProtection="1"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7" fillId="0" borderId="0" xfId="1" applyNumberFormat="1" applyFont="1" applyFill="1" applyAlignment="1" applyProtection="1">
      <alignment vertical="center"/>
      <protection locked="0"/>
    </xf>
    <xf numFmtId="0" fontId="2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NumberFormat="1" applyFill="1"/>
    <xf numFmtId="0" fontId="6" fillId="0" borderId="0" xfId="1" applyFont="1" applyFill="1" applyAlignment="1" applyProtection="1">
      <alignment horizontal="left" vertical="center"/>
      <protection locked="0"/>
    </xf>
    <xf numFmtId="2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 indent="1"/>
      <protection locked="0"/>
    </xf>
    <xf numFmtId="0" fontId="28" fillId="0" borderId="0" xfId="1" applyFont="1" applyFill="1" applyAlignment="1" applyProtection="1">
      <alignment vertical="center"/>
      <protection locked="0"/>
    </xf>
    <xf numFmtId="0" fontId="29" fillId="0" borderId="0" xfId="1" applyFont="1" applyFill="1" applyAlignment="1" applyProtection="1">
      <alignment vertical="center"/>
      <protection locked="0"/>
    </xf>
    <xf numFmtId="0" fontId="28" fillId="0" borderId="0" xfId="1" applyNumberFormat="1" applyFont="1" applyFill="1" applyAlignment="1" applyProtection="1">
      <alignment vertical="center"/>
      <protection locked="0"/>
    </xf>
    <xf numFmtId="0" fontId="28" fillId="0" borderId="0" xfId="1" applyFont="1" applyFill="1" applyProtection="1">
      <protection locked="0"/>
    </xf>
    <xf numFmtId="0" fontId="30" fillId="0" borderId="0" xfId="7" applyFont="1" applyFill="1" applyAlignment="1" applyProtection="1">
      <alignment vertical="center"/>
      <protection locked="0"/>
    </xf>
    <xf numFmtId="0" fontId="4" fillId="0" borderId="0" xfId="1" applyFont="1" applyFill="1" applyProtection="1">
      <protection locked="0"/>
    </xf>
    <xf numFmtId="0" fontId="31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centerContinuous" vertical="center"/>
      <protection locked="0"/>
    </xf>
    <xf numFmtId="0" fontId="6" fillId="0" borderId="7" xfId="1" applyFont="1" applyFill="1" applyBorder="1" applyAlignment="1" applyProtection="1">
      <alignment horizontal="centerContinuous" vertical="center"/>
      <protection locked="0"/>
    </xf>
    <xf numFmtId="0" fontId="6" fillId="0" borderId="9" xfId="1" applyFont="1" applyFill="1" applyBorder="1" applyAlignment="1" applyProtection="1">
      <alignment horizontal="centerContinuous" vertical="center"/>
      <protection locked="0"/>
    </xf>
    <xf numFmtId="0" fontId="32" fillId="0" borderId="3" xfId="1" applyFont="1" applyFill="1" applyBorder="1" applyAlignment="1" applyProtection="1">
      <alignment horizontal="centerContinuous" vertical="center"/>
      <protection locked="0"/>
    </xf>
    <xf numFmtId="0" fontId="6" fillId="0" borderId="1" xfId="1" applyFont="1" applyFill="1" applyBorder="1" applyAlignment="1" applyProtection="1">
      <alignment horizontal="centerContinuous" vertical="center"/>
      <protection locked="0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5" borderId="4" xfId="1" applyFont="1" applyFill="1" applyBorder="1" applyAlignment="1" applyProtection="1">
      <alignment horizontal="center" vertical="center"/>
      <protection locked="0"/>
    </xf>
    <xf numFmtId="9" fontId="29" fillId="0" borderId="4" xfId="1" applyNumberFormat="1" applyFont="1" applyFill="1" applyBorder="1" applyAlignment="1" applyProtection="1">
      <alignment horizontal="center" vertical="center"/>
      <protection locked="0"/>
    </xf>
    <xf numFmtId="1" fontId="6" fillId="3" borderId="4" xfId="5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9" fontId="6" fillId="0" borderId="4" xfId="1" applyNumberFormat="1" applyFont="1" applyFill="1" applyBorder="1" applyAlignment="1" applyProtection="1">
      <alignment horizontal="center" vertical="center"/>
      <protection locked="0"/>
    </xf>
    <xf numFmtId="2" fontId="6" fillId="4" borderId="4" xfId="1" applyNumberFormat="1" applyFont="1" applyFill="1" applyBorder="1" applyAlignment="1" applyProtection="1">
      <alignment horizontal="center" vertical="center"/>
      <protection locked="0"/>
    </xf>
    <xf numFmtId="9" fontId="6" fillId="2" borderId="4" xfId="1" applyNumberFormat="1" applyFont="1" applyFill="1" applyBorder="1" applyAlignment="1" applyProtection="1">
      <alignment horizontal="center" vertical="center"/>
      <protection locked="0"/>
    </xf>
    <xf numFmtId="0" fontId="27" fillId="0" borderId="5" xfId="1" applyFont="1" applyFill="1" applyBorder="1" applyAlignment="1" applyProtection="1">
      <alignment vertical="center"/>
      <protection locked="0"/>
    </xf>
    <xf numFmtId="0" fontId="6" fillId="0" borderId="6" xfId="1" applyFont="1" applyFill="1" applyBorder="1" applyAlignment="1" applyProtection="1">
      <alignment vertical="center"/>
      <protection locked="0"/>
    </xf>
    <xf numFmtId="0" fontId="29" fillId="0" borderId="1" xfId="1" applyFont="1" applyFill="1" applyBorder="1" applyAlignment="1" applyProtection="1">
      <alignment horizontal="centerContinuous" vertical="center"/>
      <protection locked="0"/>
    </xf>
    <xf numFmtId="0" fontId="6" fillId="0" borderId="1" xfId="1" applyNumberFormat="1" applyFont="1" applyFill="1" applyBorder="1" applyAlignment="1" applyProtection="1">
      <alignment horizontal="centerContinuous" vertical="center"/>
      <protection locked="0"/>
    </xf>
    <xf numFmtId="0" fontId="33" fillId="0" borderId="11" xfId="0" applyFont="1" applyBorder="1" applyAlignment="1">
      <alignment wrapText="1"/>
    </xf>
    <xf numFmtId="0" fontId="34" fillId="0" borderId="1" xfId="2" applyFont="1" applyFill="1" applyBorder="1" applyAlignment="1">
      <alignment horizontal="center" vertical="center"/>
    </xf>
    <xf numFmtId="0" fontId="35" fillId="0" borderId="5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vertical="center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1" xfId="0" applyFont="1" applyBorder="1"/>
    <xf numFmtId="0" fontId="25" fillId="0" borderId="1" xfId="1" applyNumberFormat="1" applyFont="1" applyFill="1" applyBorder="1" applyAlignment="1" applyProtection="1">
      <alignment horizontal="center" vertical="center"/>
      <protection locked="0"/>
    </xf>
    <xf numFmtId="165" fontId="25" fillId="0" borderId="1" xfId="1" applyNumberFormat="1" applyFont="1" applyFill="1" applyBorder="1" applyAlignment="1" applyProtection="1">
      <alignment horizontal="center" vertical="center"/>
      <protection locked="0"/>
    </xf>
    <xf numFmtId="165" fontId="25" fillId="3" borderId="1" xfId="1" applyNumberFormat="1" applyFont="1" applyFill="1" applyBorder="1" applyAlignment="1" applyProtection="1">
      <alignment horizontal="center" vertical="center"/>
      <protection locked="0"/>
    </xf>
    <xf numFmtId="2" fontId="25" fillId="0" borderId="1" xfId="1" applyNumberFormat="1" applyFont="1" applyFill="1" applyBorder="1" applyAlignment="1" applyProtection="1">
      <alignment horizontal="center" vertical="center"/>
      <protection locked="0"/>
    </xf>
    <xf numFmtId="2" fontId="25" fillId="4" borderId="1" xfId="1" applyNumberFormat="1" applyFont="1" applyFill="1" applyBorder="1" applyAlignment="1" applyProtection="1">
      <alignment horizontal="center" vertical="center"/>
      <protection locked="0"/>
    </xf>
    <xf numFmtId="1" fontId="25" fillId="2" borderId="1" xfId="1" applyNumberFormat="1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wrapText="1"/>
    </xf>
    <xf numFmtId="1" fontId="25" fillId="3" borderId="1" xfId="1" applyNumberFormat="1" applyFont="1" applyFill="1" applyBorder="1" applyAlignment="1" applyProtection="1">
      <alignment horizontal="center" vertical="center"/>
      <protection locked="0"/>
    </xf>
    <xf numFmtId="1" fontId="25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4" xfId="1" applyFont="1" applyBorder="1" applyAlignment="1">
      <alignment horizontal="center" vertical="center" textRotation="180"/>
    </xf>
    <xf numFmtId="0" fontId="15" fillId="0" borderId="8" xfId="1" applyFont="1" applyBorder="1" applyAlignment="1">
      <alignment horizontal="center" vertical="center" textRotation="180"/>
    </xf>
    <xf numFmtId="0" fontId="15" fillId="0" borderId="3" xfId="1" applyFont="1" applyBorder="1" applyAlignment="1">
      <alignment horizontal="center" vertical="center" textRotation="18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28" fillId="0" borderId="4" xfId="1" applyFont="1" applyFill="1" applyBorder="1" applyAlignment="1" applyProtection="1">
      <alignment horizontal="center" vertical="center" textRotation="90" wrapText="1"/>
      <protection locked="0"/>
    </xf>
    <xf numFmtId="0" fontId="28" fillId="0" borderId="3" xfId="1" applyFont="1" applyFill="1" applyBorder="1" applyAlignment="1" applyProtection="1">
      <alignment horizontal="center" vertical="center" textRotation="90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29" fillId="3" borderId="2" xfId="1" applyFont="1" applyFill="1" applyBorder="1" applyAlignment="1" applyProtection="1">
      <alignment horizontal="center" vertical="center"/>
      <protection locked="0"/>
    </xf>
    <xf numFmtId="0" fontId="29" fillId="3" borderId="10" xfId="1" applyFont="1" applyFill="1" applyBorder="1" applyAlignment="1" applyProtection="1">
      <alignment horizontal="center" vertical="center"/>
      <protection locked="0"/>
    </xf>
    <xf numFmtId="0" fontId="29" fillId="3" borderId="7" xfId="1" applyFont="1" applyFill="1" applyBorder="1" applyAlignment="1" applyProtection="1">
      <alignment horizontal="center" vertical="center"/>
      <protection locked="0"/>
    </xf>
  </cellXfs>
  <cellStyles count="8">
    <cellStyle name="Hyperlink" xfId="7" builtinId="8"/>
    <cellStyle name="Normal" xfId="0" builtinId="0"/>
    <cellStyle name="Normal 2" xfId="1"/>
    <cellStyle name="Normal 3" xfId="3"/>
    <cellStyle name="Normal 4" xfId="4"/>
    <cellStyle name="Normal 5" xfId="6"/>
    <cellStyle name="Normal_Award List" xfId="2"/>
    <cellStyle name="Percent" xfId="5" builtinId="5"/>
  </cellStyles>
  <dxfs count="0"/>
  <tableStyles count="0" defaultTableStyle="TableStyleMedium9" defaultPivotStyle="PivotStyleLight16"/>
  <colors>
    <mruColors>
      <color rgb="FF005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171450</xdr:rowOff>
    </xdr:to>
    <xdr:pic>
      <xdr:nvPicPr>
        <xdr:cNvPr id="2" name="Picture 1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781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Worksheet%20for%20Grading%20on%20Bell%20Shaped%20Curve%20without%20D%20and%20D+%20gra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assRoom/Jameel%20Ahmad/EE%20306%20C_B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MAB/CurrentQuarter/Courses/Circuit%20Analysis/attendanceSheet_EE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s Sheet"/>
      <sheetName val="Ranges"/>
    </sheetNames>
    <sheetDataSet>
      <sheetData sheetId="0">
        <row r="10">
          <cell r="C10">
            <v>50</v>
          </cell>
        </row>
      </sheetData>
      <sheetData sheetId="1">
        <row r="4">
          <cell r="C4">
            <v>0</v>
          </cell>
          <cell r="D4">
            <v>49</v>
          </cell>
          <cell r="E4" t="str">
            <v>F</v>
          </cell>
          <cell r="H4">
            <v>0</v>
          </cell>
          <cell r="I4">
            <v>49</v>
          </cell>
          <cell r="J4" t="str">
            <v>F</v>
          </cell>
          <cell r="M4">
            <v>0</v>
          </cell>
          <cell r="N4">
            <v>49</v>
          </cell>
          <cell r="O4" t="str">
            <v>F</v>
          </cell>
        </row>
        <row r="5">
          <cell r="C5">
            <v>50</v>
          </cell>
          <cell r="D5" t="e">
            <v>#NUM!</v>
          </cell>
          <cell r="E5" t="str">
            <v>C-</v>
          </cell>
          <cell r="H5">
            <v>50</v>
          </cell>
          <cell r="I5" t="e">
            <v>#NUM!</v>
          </cell>
          <cell r="J5" t="str">
            <v>C-</v>
          </cell>
          <cell r="M5">
            <v>50</v>
          </cell>
          <cell r="N5" t="e">
            <v>#NUM!</v>
          </cell>
          <cell r="O5" t="str">
            <v>C-</v>
          </cell>
        </row>
        <row r="6">
          <cell r="C6" t="e">
            <v>#NUM!</v>
          </cell>
          <cell r="D6" t="e">
            <v>#NUM!</v>
          </cell>
          <cell r="E6" t="str">
            <v>C</v>
          </cell>
          <cell r="H6" t="e">
            <v>#NUM!</v>
          </cell>
          <cell r="I6" t="e">
            <v>#NUM!</v>
          </cell>
          <cell r="J6" t="str">
            <v>C</v>
          </cell>
          <cell r="M6" t="e">
            <v>#NUM!</v>
          </cell>
          <cell r="N6" t="e">
            <v>#NUM!</v>
          </cell>
          <cell r="O6" t="str">
            <v>C</v>
          </cell>
        </row>
        <row r="7">
          <cell r="C7" t="e">
            <v>#NUM!</v>
          </cell>
          <cell r="D7" t="e">
            <v>#NUM!</v>
          </cell>
          <cell r="E7" t="str">
            <v>C+</v>
          </cell>
          <cell r="H7" t="e">
            <v>#NUM!</v>
          </cell>
          <cell r="I7" t="e">
            <v>#NUM!</v>
          </cell>
          <cell r="J7" t="str">
            <v>C+</v>
          </cell>
          <cell r="M7" t="e">
            <v>#NUM!</v>
          </cell>
          <cell r="N7" t="e">
            <v>#NUM!</v>
          </cell>
          <cell r="O7" t="str">
            <v>C+</v>
          </cell>
        </row>
        <row r="8">
          <cell r="C8" t="e">
            <v>#NUM!</v>
          </cell>
          <cell r="D8" t="e">
            <v>#NUM!</v>
          </cell>
          <cell r="E8" t="str">
            <v>B-</v>
          </cell>
          <cell r="H8" t="e">
            <v>#NUM!</v>
          </cell>
          <cell r="I8" t="e">
            <v>#NUM!</v>
          </cell>
          <cell r="J8" t="str">
            <v>B-</v>
          </cell>
          <cell r="M8" t="e">
            <v>#NUM!</v>
          </cell>
          <cell r="N8" t="e">
            <v>#NUM!</v>
          </cell>
          <cell r="O8" t="str">
            <v>B-</v>
          </cell>
        </row>
        <row r="9">
          <cell r="C9" t="e">
            <v>#NUM!</v>
          </cell>
          <cell r="D9" t="e">
            <v>#NUM!</v>
          </cell>
          <cell r="E9" t="str">
            <v>B</v>
          </cell>
          <cell r="H9" t="e">
            <v>#NUM!</v>
          </cell>
          <cell r="I9" t="e">
            <v>#NUM!</v>
          </cell>
          <cell r="J9" t="str">
            <v>B</v>
          </cell>
          <cell r="M9" t="e">
            <v>#NUM!</v>
          </cell>
          <cell r="N9" t="e">
            <v>#NUM!</v>
          </cell>
          <cell r="O9" t="str">
            <v>B</v>
          </cell>
        </row>
        <row r="10">
          <cell r="C10" t="e">
            <v>#NUM!</v>
          </cell>
          <cell r="D10" t="e">
            <v>#NUM!</v>
          </cell>
          <cell r="E10" t="str">
            <v>B+</v>
          </cell>
          <cell r="H10" t="e">
            <v>#NUM!</v>
          </cell>
          <cell r="I10" t="e">
            <v>#NUM!</v>
          </cell>
          <cell r="J10" t="str">
            <v>B+</v>
          </cell>
          <cell r="M10" t="e">
            <v>#NUM!</v>
          </cell>
          <cell r="N10" t="e">
            <v>#NUM!</v>
          </cell>
          <cell r="O10" t="str">
            <v>B+</v>
          </cell>
        </row>
        <row r="11">
          <cell r="C11" t="e">
            <v>#NUM!</v>
          </cell>
          <cell r="D11" t="e">
            <v>#NUM!</v>
          </cell>
          <cell r="E11" t="str">
            <v>A-</v>
          </cell>
          <cell r="H11" t="e">
            <v>#NUM!</v>
          </cell>
          <cell r="I11" t="e">
            <v>#NUM!</v>
          </cell>
          <cell r="J11" t="str">
            <v>A-</v>
          </cell>
        </row>
        <row r="12">
          <cell r="C12" t="e">
            <v>#NUM!</v>
          </cell>
          <cell r="D12" t="e">
            <v>#NUM!</v>
          </cell>
          <cell r="E12" t="str">
            <v>A</v>
          </cell>
        </row>
        <row r="16">
          <cell r="C16">
            <v>0</v>
          </cell>
          <cell r="D16">
            <v>49</v>
          </cell>
          <cell r="E16" t="str">
            <v>F</v>
          </cell>
          <cell r="H16">
            <v>0</v>
          </cell>
          <cell r="I16">
            <v>49</v>
          </cell>
          <cell r="J16" t="str">
            <v>F</v>
          </cell>
          <cell r="M16">
            <v>0</v>
          </cell>
          <cell r="N16">
            <v>49</v>
          </cell>
          <cell r="O16" t="str">
            <v>F</v>
          </cell>
        </row>
        <row r="17">
          <cell r="C17">
            <v>50</v>
          </cell>
          <cell r="D17" t="e">
            <v>#NUM!</v>
          </cell>
          <cell r="E17" t="str">
            <v>C</v>
          </cell>
          <cell r="H17">
            <v>50</v>
          </cell>
          <cell r="I17" t="e">
            <v>#NUM!</v>
          </cell>
          <cell r="J17" t="str">
            <v>C+</v>
          </cell>
          <cell r="M17">
            <v>50</v>
          </cell>
          <cell r="N17" t="e">
            <v>#NUM!</v>
          </cell>
          <cell r="O17" t="str">
            <v>B-</v>
          </cell>
        </row>
        <row r="18">
          <cell r="C18" t="e">
            <v>#NUM!</v>
          </cell>
          <cell r="D18" t="e">
            <v>#NUM!</v>
          </cell>
          <cell r="E18" t="str">
            <v>C+</v>
          </cell>
          <cell r="H18" t="e">
            <v>#NUM!</v>
          </cell>
          <cell r="I18" t="e">
            <v>#NUM!</v>
          </cell>
          <cell r="J18" t="str">
            <v>B-</v>
          </cell>
          <cell r="M18" t="e">
            <v>#NUM!</v>
          </cell>
          <cell r="N18" t="e">
            <v>#NUM!</v>
          </cell>
          <cell r="O18" t="str">
            <v>B</v>
          </cell>
        </row>
        <row r="19">
          <cell r="C19" t="e">
            <v>#NUM!</v>
          </cell>
          <cell r="D19" t="e">
            <v>#NUM!</v>
          </cell>
          <cell r="E19" t="str">
            <v>B-</v>
          </cell>
          <cell r="H19" t="e">
            <v>#NUM!</v>
          </cell>
          <cell r="I19" t="e">
            <v>#NUM!</v>
          </cell>
          <cell r="J19" t="str">
            <v>B</v>
          </cell>
          <cell r="M19" t="e">
            <v>#NUM!</v>
          </cell>
          <cell r="N19" t="e">
            <v>#NUM!</v>
          </cell>
          <cell r="O19" t="str">
            <v>B+</v>
          </cell>
        </row>
        <row r="20">
          <cell r="C20" t="e">
            <v>#NUM!</v>
          </cell>
          <cell r="D20" t="e">
            <v>#NUM!</v>
          </cell>
          <cell r="E20" t="str">
            <v>B</v>
          </cell>
          <cell r="H20" t="e">
            <v>#NUM!</v>
          </cell>
          <cell r="I20" t="e">
            <v>#NUM!</v>
          </cell>
          <cell r="J20" t="str">
            <v>B+</v>
          </cell>
          <cell r="M20" t="e">
            <v>#NUM!</v>
          </cell>
          <cell r="N20" t="e">
            <v>#NUM!</v>
          </cell>
          <cell r="O20" t="str">
            <v>A-</v>
          </cell>
        </row>
        <row r="21">
          <cell r="C21" t="e">
            <v>#NUM!</v>
          </cell>
          <cell r="D21" t="e">
            <v>#NUM!</v>
          </cell>
          <cell r="E21" t="str">
            <v>B+</v>
          </cell>
          <cell r="H21" t="e">
            <v>#NUM!</v>
          </cell>
          <cell r="I21" t="e">
            <v>#NUM!</v>
          </cell>
          <cell r="J21" t="str">
            <v>A-</v>
          </cell>
          <cell r="M21" t="e">
            <v>#NUM!</v>
          </cell>
          <cell r="N21" t="e">
            <v>#NUM!</v>
          </cell>
          <cell r="O21" t="str">
            <v>A</v>
          </cell>
        </row>
        <row r="22">
          <cell r="C22" t="e">
            <v>#NUM!</v>
          </cell>
          <cell r="D22" t="e">
            <v>#NUM!</v>
          </cell>
          <cell r="E22" t="str">
            <v>A-</v>
          </cell>
          <cell r="H22" t="e">
            <v>#NUM!</v>
          </cell>
          <cell r="I22" t="e">
            <v>#NUM!</v>
          </cell>
          <cell r="J22" t="str">
            <v>A</v>
          </cell>
        </row>
        <row r="23">
          <cell r="C23" t="e">
            <v>#NUM!</v>
          </cell>
          <cell r="D23" t="e">
            <v>#NUM!</v>
          </cell>
          <cell r="E23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>
        <row r="10">
          <cell r="Y10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111-sec-D"/>
      <sheetName val="Sheet3"/>
      <sheetName val="Result_D_BSEE"/>
      <sheetName val="Result_D_BSEE (2)"/>
      <sheetName val="Result_D_BS(H)"/>
      <sheetName val="Grade Criteria"/>
      <sheetName val="GradingSecD_EE111_BS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G5">
            <v>0</v>
          </cell>
          <cell r="H5" t="str">
            <v>F</v>
          </cell>
        </row>
        <row r="6">
          <cell r="G6">
            <v>16</v>
          </cell>
          <cell r="H6" t="str">
            <v>F</v>
          </cell>
        </row>
        <row r="7">
          <cell r="G7">
            <v>16</v>
          </cell>
          <cell r="H7" t="str">
            <v>F</v>
          </cell>
        </row>
        <row r="8">
          <cell r="G8">
            <v>17</v>
          </cell>
          <cell r="H8" t="str">
            <v>C-</v>
          </cell>
        </row>
        <row r="9">
          <cell r="G9">
            <v>23</v>
          </cell>
          <cell r="H9" t="str">
            <v>C</v>
          </cell>
        </row>
        <row r="10">
          <cell r="G10">
            <v>29</v>
          </cell>
          <cell r="H10" t="str">
            <v>C+</v>
          </cell>
        </row>
        <row r="11">
          <cell r="G11">
            <v>35</v>
          </cell>
          <cell r="H11" t="str">
            <v>B-</v>
          </cell>
        </row>
        <row r="12">
          <cell r="G12">
            <v>41</v>
          </cell>
          <cell r="H12" t="str">
            <v>B</v>
          </cell>
        </row>
        <row r="13">
          <cell r="G13">
            <v>47</v>
          </cell>
          <cell r="H13" t="str">
            <v>B+</v>
          </cell>
        </row>
        <row r="14">
          <cell r="G14">
            <v>53</v>
          </cell>
          <cell r="H14" t="str">
            <v>A-</v>
          </cell>
        </row>
        <row r="15">
          <cell r="G15">
            <v>59</v>
          </cell>
          <cell r="H15" t="str">
            <v>A</v>
          </cell>
        </row>
        <row r="23">
          <cell r="G23">
            <v>0</v>
          </cell>
          <cell r="H23" t="str">
            <v>F</v>
          </cell>
        </row>
        <row r="24">
          <cell r="G24">
            <v>30</v>
          </cell>
          <cell r="H24" t="str">
            <v>F</v>
          </cell>
        </row>
        <row r="25">
          <cell r="G25">
            <v>30</v>
          </cell>
          <cell r="H25" t="str">
            <v>F</v>
          </cell>
        </row>
        <row r="26">
          <cell r="G26">
            <v>31</v>
          </cell>
          <cell r="H26" t="str">
            <v>C-</v>
          </cell>
        </row>
        <row r="27">
          <cell r="G27">
            <v>39</v>
          </cell>
          <cell r="H27" t="str">
            <v>C</v>
          </cell>
        </row>
        <row r="28">
          <cell r="G28">
            <v>46</v>
          </cell>
          <cell r="H28" t="str">
            <v>C+</v>
          </cell>
        </row>
        <row r="29">
          <cell r="G29">
            <v>51</v>
          </cell>
          <cell r="H29" t="str">
            <v>B-</v>
          </cell>
        </row>
        <row r="30">
          <cell r="G30">
            <v>57</v>
          </cell>
          <cell r="H30" t="str">
            <v>B</v>
          </cell>
        </row>
        <row r="31">
          <cell r="G31">
            <v>64</v>
          </cell>
          <cell r="H31" t="str">
            <v>B+</v>
          </cell>
        </row>
        <row r="32">
          <cell r="G32">
            <v>70</v>
          </cell>
          <cell r="H32" t="str">
            <v>A-</v>
          </cell>
        </row>
        <row r="33">
          <cell r="G33">
            <v>75</v>
          </cell>
          <cell r="H33" t="str">
            <v>A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hir.mushtaq@umt.edu.p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90" zoomScaleNormal="90" zoomScaleSheetLayoutView="100" workbookViewId="0">
      <selection activeCell="A38" sqref="A38"/>
    </sheetView>
  </sheetViews>
  <sheetFormatPr defaultRowHeight="12.75"/>
  <cols>
    <col min="1" max="1" width="9.140625" style="27"/>
    <col min="2" max="2" width="16.28515625" style="28" customWidth="1"/>
    <col min="3" max="3" width="30.42578125" style="28" customWidth="1"/>
    <col min="4" max="4" width="5.42578125" style="27" customWidth="1"/>
    <col min="5" max="5" width="4.7109375" style="27" customWidth="1"/>
    <col min="6" max="6" width="3.5703125" style="27" customWidth="1"/>
    <col min="7" max="7" width="5.140625" style="27" customWidth="1"/>
    <col min="8" max="8" width="7.7109375" style="29" customWidth="1"/>
    <col min="9" max="9" width="5.85546875" style="29" customWidth="1"/>
    <col min="10" max="10" width="6.5703125" style="29" customWidth="1"/>
    <col min="11" max="11" width="6" style="29" customWidth="1"/>
    <col min="12" max="12" width="6.140625" style="29" customWidth="1"/>
    <col min="13" max="13" width="5.140625" style="29" customWidth="1"/>
    <col min="14" max="14" width="8.7109375" style="29" customWidth="1"/>
    <col min="15" max="15" width="9" style="37" customWidth="1"/>
    <col min="16" max="16" width="9.5703125" style="37" customWidth="1"/>
    <col min="17" max="17" width="11.42578125" style="27" customWidth="1"/>
    <col min="18" max="18" width="8.5703125" style="27" customWidth="1"/>
    <col min="19" max="19" width="9.140625" style="27" customWidth="1"/>
    <col min="20" max="20" width="11.42578125" style="27" customWidth="1"/>
    <col min="21" max="21" width="11.42578125" style="28" customWidth="1"/>
    <col min="22" max="201" width="9.140625" style="28"/>
    <col min="202" max="202" width="16.28515625" style="28" customWidth="1"/>
    <col min="203" max="203" width="38.85546875" style="28" customWidth="1"/>
    <col min="204" max="209" width="3.7109375" style="28" customWidth="1"/>
    <col min="210" max="210" width="8.140625" style="28" customWidth="1"/>
    <col min="211" max="216" width="5.42578125" style="28" customWidth="1"/>
    <col min="217" max="218" width="8.5703125" style="28" customWidth="1"/>
    <col min="219" max="219" width="9.140625" style="28"/>
    <col min="220" max="220" width="8.5703125" style="28" customWidth="1"/>
    <col min="221" max="457" width="9.140625" style="28"/>
    <col min="458" max="458" width="16.28515625" style="28" customWidth="1"/>
    <col min="459" max="459" width="38.85546875" style="28" customWidth="1"/>
    <col min="460" max="465" width="3.7109375" style="28" customWidth="1"/>
    <col min="466" max="466" width="8.140625" style="28" customWidth="1"/>
    <col min="467" max="472" width="5.42578125" style="28" customWidth="1"/>
    <col min="473" max="474" width="8.5703125" style="28" customWidth="1"/>
    <col min="475" max="475" width="9.140625" style="28"/>
    <col min="476" max="476" width="8.5703125" style="28" customWidth="1"/>
    <col min="477" max="713" width="9.140625" style="28"/>
    <col min="714" max="714" width="16.28515625" style="28" customWidth="1"/>
    <col min="715" max="715" width="38.85546875" style="28" customWidth="1"/>
    <col min="716" max="721" width="3.7109375" style="28" customWidth="1"/>
    <col min="722" max="722" width="8.140625" style="28" customWidth="1"/>
    <col min="723" max="728" width="5.42578125" style="28" customWidth="1"/>
    <col min="729" max="730" width="8.5703125" style="28" customWidth="1"/>
    <col min="731" max="731" width="9.140625" style="28"/>
    <col min="732" max="732" width="8.5703125" style="28" customWidth="1"/>
    <col min="733" max="969" width="9.140625" style="28"/>
    <col min="970" max="970" width="16.28515625" style="28" customWidth="1"/>
    <col min="971" max="971" width="38.85546875" style="28" customWidth="1"/>
    <col min="972" max="977" width="3.7109375" style="28" customWidth="1"/>
    <col min="978" max="978" width="8.140625" style="28" customWidth="1"/>
    <col min="979" max="984" width="5.42578125" style="28" customWidth="1"/>
    <col min="985" max="986" width="8.5703125" style="28" customWidth="1"/>
    <col min="987" max="987" width="9.140625" style="28"/>
    <col min="988" max="988" width="8.5703125" style="28" customWidth="1"/>
    <col min="989" max="1225" width="9.140625" style="28"/>
    <col min="1226" max="1226" width="16.28515625" style="28" customWidth="1"/>
    <col min="1227" max="1227" width="38.85546875" style="28" customWidth="1"/>
    <col min="1228" max="1233" width="3.7109375" style="28" customWidth="1"/>
    <col min="1234" max="1234" width="8.140625" style="28" customWidth="1"/>
    <col min="1235" max="1240" width="5.42578125" style="28" customWidth="1"/>
    <col min="1241" max="1242" width="8.5703125" style="28" customWidth="1"/>
    <col min="1243" max="1243" width="9.140625" style="28"/>
    <col min="1244" max="1244" width="8.5703125" style="28" customWidth="1"/>
    <col min="1245" max="1481" width="9.140625" style="28"/>
    <col min="1482" max="1482" width="16.28515625" style="28" customWidth="1"/>
    <col min="1483" max="1483" width="38.85546875" style="28" customWidth="1"/>
    <col min="1484" max="1489" width="3.7109375" style="28" customWidth="1"/>
    <col min="1490" max="1490" width="8.140625" style="28" customWidth="1"/>
    <col min="1491" max="1496" width="5.42578125" style="28" customWidth="1"/>
    <col min="1497" max="1498" width="8.5703125" style="28" customWidth="1"/>
    <col min="1499" max="1499" width="9.140625" style="28"/>
    <col min="1500" max="1500" width="8.5703125" style="28" customWidth="1"/>
    <col min="1501" max="1737" width="9.140625" style="28"/>
    <col min="1738" max="1738" width="16.28515625" style="28" customWidth="1"/>
    <col min="1739" max="1739" width="38.85546875" style="28" customWidth="1"/>
    <col min="1740" max="1745" width="3.7109375" style="28" customWidth="1"/>
    <col min="1746" max="1746" width="8.140625" style="28" customWidth="1"/>
    <col min="1747" max="1752" width="5.42578125" style="28" customWidth="1"/>
    <col min="1753" max="1754" width="8.5703125" style="28" customWidth="1"/>
    <col min="1755" max="1755" width="9.140625" style="28"/>
    <col min="1756" max="1756" width="8.5703125" style="28" customWidth="1"/>
    <col min="1757" max="1993" width="9.140625" style="28"/>
    <col min="1994" max="1994" width="16.28515625" style="28" customWidth="1"/>
    <col min="1995" max="1995" width="38.85546875" style="28" customWidth="1"/>
    <col min="1996" max="2001" width="3.7109375" style="28" customWidth="1"/>
    <col min="2002" max="2002" width="8.140625" style="28" customWidth="1"/>
    <col min="2003" max="2008" width="5.42578125" style="28" customWidth="1"/>
    <col min="2009" max="2010" width="8.5703125" style="28" customWidth="1"/>
    <col min="2011" max="2011" width="9.140625" style="28"/>
    <col min="2012" max="2012" width="8.5703125" style="28" customWidth="1"/>
    <col min="2013" max="2249" width="9.140625" style="28"/>
    <col min="2250" max="2250" width="16.28515625" style="28" customWidth="1"/>
    <col min="2251" max="2251" width="38.85546875" style="28" customWidth="1"/>
    <col min="2252" max="2257" width="3.7109375" style="28" customWidth="1"/>
    <col min="2258" max="2258" width="8.140625" style="28" customWidth="1"/>
    <col min="2259" max="2264" width="5.42578125" style="28" customWidth="1"/>
    <col min="2265" max="2266" width="8.5703125" style="28" customWidth="1"/>
    <col min="2267" max="2267" width="9.140625" style="28"/>
    <col min="2268" max="2268" width="8.5703125" style="28" customWidth="1"/>
    <col min="2269" max="2505" width="9.140625" style="28"/>
    <col min="2506" max="2506" width="16.28515625" style="28" customWidth="1"/>
    <col min="2507" max="2507" width="38.85546875" style="28" customWidth="1"/>
    <col min="2508" max="2513" width="3.7109375" style="28" customWidth="1"/>
    <col min="2514" max="2514" width="8.140625" style="28" customWidth="1"/>
    <col min="2515" max="2520" width="5.42578125" style="28" customWidth="1"/>
    <col min="2521" max="2522" width="8.5703125" style="28" customWidth="1"/>
    <col min="2523" max="2523" width="9.140625" style="28"/>
    <col min="2524" max="2524" width="8.5703125" style="28" customWidth="1"/>
    <col min="2525" max="2761" width="9.140625" style="28"/>
    <col min="2762" max="2762" width="16.28515625" style="28" customWidth="1"/>
    <col min="2763" max="2763" width="38.85546875" style="28" customWidth="1"/>
    <col min="2764" max="2769" width="3.7109375" style="28" customWidth="1"/>
    <col min="2770" max="2770" width="8.140625" style="28" customWidth="1"/>
    <col min="2771" max="2776" width="5.42578125" style="28" customWidth="1"/>
    <col min="2777" max="2778" width="8.5703125" style="28" customWidth="1"/>
    <col min="2779" max="2779" width="9.140625" style="28"/>
    <col min="2780" max="2780" width="8.5703125" style="28" customWidth="1"/>
    <col min="2781" max="3017" width="9.140625" style="28"/>
    <col min="3018" max="3018" width="16.28515625" style="28" customWidth="1"/>
    <col min="3019" max="3019" width="38.85546875" style="28" customWidth="1"/>
    <col min="3020" max="3025" width="3.7109375" style="28" customWidth="1"/>
    <col min="3026" max="3026" width="8.140625" style="28" customWidth="1"/>
    <col min="3027" max="3032" width="5.42578125" style="28" customWidth="1"/>
    <col min="3033" max="3034" width="8.5703125" style="28" customWidth="1"/>
    <col min="3035" max="3035" width="9.140625" style="28"/>
    <col min="3036" max="3036" width="8.5703125" style="28" customWidth="1"/>
    <col min="3037" max="3273" width="9.140625" style="28"/>
    <col min="3274" max="3274" width="16.28515625" style="28" customWidth="1"/>
    <col min="3275" max="3275" width="38.85546875" style="28" customWidth="1"/>
    <col min="3276" max="3281" width="3.7109375" style="28" customWidth="1"/>
    <col min="3282" max="3282" width="8.140625" style="28" customWidth="1"/>
    <col min="3283" max="3288" width="5.42578125" style="28" customWidth="1"/>
    <col min="3289" max="3290" width="8.5703125" style="28" customWidth="1"/>
    <col min="3291" max="3291" width="9.140625" style="28"/>
    <col min="3292" max="3292" width="8.5703125" style="28" customWidth="1"/>
    <col min="3293" max="3529" width="9.140625" style="28"/>
    <col min="3530" max="3530" width="16.28515625" style="28" customWidth="1"/>
    <col min="3531" max="3531" width="38.85546875" style="28" customWidth="1"/>
    <col min="3532" max="3537" width="3.7109375" style="28" customWidth="1"/>
    <col min="3538" max="3538" width="8.140625" style="28" customWidth="1"/>
    <col min="3539" max="3544" width="5.42578125" style="28" customWidth="1"/>
    <col min="3545" max="3546" width="8.5703125" style="28" customWidth="1"/>
    <col min="3547" max="3547" width="9.140625" style="28"/>
    <col min="3548" max="3548" width="8.5703125" style="28" customWidth="1"/>
    <col min="3549" max="3785" width="9.140625" style="28"/>
    <col min="3786" max="3786" width="16.28515625" style="28" customWidth="1"/>
    <col min="3787" max="3787" width="38.85546875" style="28" customWidth="1"/>
    <col min="3788" max="3793" width="3.7109375" style="28" customWidth="1"/>
    <col min="3794" max="3794" width="8.140625" style="28" customWidth="1"/>
    <col min="3795" max="3800" width="5.42578125" style="28" customWidth="1"/>
    <col min="3801" max="3802" width="8.5703125" style="28" customWidth="1"/>
    <col min="3803" max="3803" width="9.140625" style="28"/>
    <col min="3804" max="3804" width="8.5703125" style="28" customWidth="1"/>
    <col min="3805" max="4041" width="9.140625" style="28"/>
    <col min="4042" max="4042" width="16.28515625" style="28" customWidth="1"/>
    <col min="4043" max="4043" width="38.85546875" style="28" customWidth="1"/>
    <col min="4044" max="4049" width="3.7109375" style="28" customWidth="1"/>
    <col min="4050" max="4050" width="8.140625" style="28" customWidth="1"/>
    <col min="4051" max="4056" width="5.42578125" style="28" customWidth="1"/>
    <col min="4057" max="4058" width="8.5703125" style="28" customWidth="1"/>
    <col min="4059" max="4059" width="9.140625" style="28"/>
    <col min="4060" max="4060" width="8.5703125" style="28" customWidth="1"/>
    <col min="4061" max="4297" width="9.140625" style="28"/>
    <col min="4298" max="4298" width="16.28515625" style="28" customWidth="1"/>
    <col min="4299" max="4299" width="38.85546875" style="28" customWidth="1"/>
    <col min="4300" max="4305" width="3.7109375" style="28" customWidth="1"/>
    <col min="4306" max="4306" width="8.140625" style="28" customWidth="1"/>
    <col min="4307" max="4312" width="5.42578125" style="28" customWidth="1"/>
    <col min="4313" max="4314" width="8.5703125" style="28" customWidth="1"/>
    <col min="4315" max="4315" width="9.140625" style="28"/>
    <col min="4316" max="4316" width="8.5703125" style="28" customWidth="1"/>
    <col min="4317" max="4553" width="9.140625" style="28"/>
    <col min="4554" max="4554" width="16.28515625" style="28" customWidth="1"/>
    <col min="4555" max="4555" width="38.85546875" style="28" customWidth="1"/>
    <col min="4556" max="4561" width="3.7109375" style="28" customWidth="1"/>
    <col min="4562" max="4562" width="8.140625" style="28" customWidth="1"/>
    <col min="4563" max="4568" width="5.42578125" style="28" customWidth="1"/>
    <col min="4569" max="4570" width="8.5703125" style="28" customWidth="1"/>
    <col min="4571" max="4571" width="9.140625" style="28"/>
    <col min="4572" max="4572" width="8.5703125" style="28" customWidth="1"/>
    <col min="4573" max="4809" width="9.140625" style="28"/>
    <col min="4810" max="4810" width="16.28515625" style="28" customWidth="1"/>
    <col min="4811" max="4811" width="38.85546875" style="28" customWidth="1"/>
    <col min="4812" max="4817" width="3.7109375" style="28" customWidth="1"/>
    <col min="4818" max="4818" width="8.140625" style="28" customWidth="1"/>
    <col min="4819" max="4824" width="5.42578125" style="28" customWidth="1"/>
    <col min="4825" max="4826" width="8.5703125" style="28" customWidth="1"/>
    <col min="4827" max="4827" width="9.140625" style="28"/>
    <col min="4828" max="4828" width="8.5703125" style="28" customWidth="1"/>
    <col min="4829" max="5065" width="9.140625" style="28"/>
    <col min="5066" max="5066" width="16.28515625" style="28" customWidth="1"/>
    <col min="5067" max="5067" width="38.85546875" style="28" customWidth="1"/>
    <col min="5068" max="5073" width="3.7109375" style="28" customWidth="1"/>
    <col min="5074" max="5074" width="8.140625" style="28" customWidth="1"/>
    <col min="5075" max="5080" width="5.42578125" style="28" customWidth="1"/>
    <col min="5081" max="5082" width="8.5703125" style="28" customWidth="1"/>
    <col min="5083" max="5083" width="9.140625" style="28"/>
    <col min="5084" max="5084" width="8.5703125" style="28" customWidth="1"/>
    <col min="5085" max="5321" width="9.140625" style="28"/>
    <col min="5322" max="5322" width="16.28515625" style="28" customWidth="1"/>
    <col min="5323" max="5323" width="38.85546875" style="28" customWidth="1"/>
    <col min="5324" max="5329" width="3.7109375" style="28" customWidth="1"/>
    <col min="5330" max="5330" width="8.140625" style="28" customWidth="1"/>
    <col min="5331" max="5336" width="5.42578125" style="28" customWidth="1"/>
    <col min="5337" max="5338" width="8.5703125" style="28" customWidth="1"/>
    <col min="5339" max="5339" width="9.140625" style="28"/>
    <col min="5340" max="5340" width="8.5703125" style="28" customWidth="1"/>
    <col min="5341" max="5577" width="9.140625" style="28"/>
    <col min="5578" max="5578" width="16.28515625" style="28" customWidth="1"/>
    <col min="5579" max="5579" width="38.85546875" style="28" customWidth="1"/>
    <col min="5580" max="5585" width="3.7109375" style="28" customWidth="1"/>
    <col min="5586" max="5586" width="8.140625" style="28" customWidth="1"/>
    <col min="5587" max="5592" width="5.42578125" style="28" customWidth="1"/>
    <col min="5593" max="5594" width="8.5703125" style="28" customWidth="1"/>
    <col min="5595" max="5595" width="9.140625" style="28"/>
    <col min="5596" max="5596" width="8.5703125" style="28" customWidth="1"/>
    <col min="5597" max="5833" width="9.140625" style="28"/>
    <col min="5834" max="5834" width="16.28515625" style="28" customWidth="1"/>
    <col min="5835" max="5835" width="38.85546875" style="28" customWidth="1"/>
    <col min="5836" max="5841" width="3.7109375" style="28" customWidth="1"/>
    <col min="5842" max="5842" width="8.140625" style="28" customWidth="1"/>
    <col min="5843" max="5848" width="5.42578125" style="28" customWidth="1"/>
    <col min="5849" max="5850" width="8.5703125" style="28" customWidth="1"/>
    <col min="5851" max="5851" width="9.140625" style="28"/>
    <col min="5852" max="5852" width="8.5703125" style="28" customWidth="1"/>
    <col min="5853" max="6089" width="9.140625" style="28"/>
    <col min="6090" max="6090" width="16.28515625" style="28" customWidth="1"/>
    <col min="6091" max="6091" width="38.85546875" style="28" customWidth="1"/>
    <col min="6092" max="6097" width="3.7109375" style="28" customWidth="1"/>
    <col min="6098" max="6098" width="8.140625" style="28" customWidth="1"/>
    <col min="6099" max="6104" width="5.42578125" style="28" customWidth="1"/>
    <col min="6105" max="6106" width="8.5703125" style="28" customWidth="1"/>
    <col min="6107" max="6107" width="9.140625" style="28"/>
    <col min="6108" max="6108" width="8.5703125" style="28" customWidth="1"/>
    <col min="6109" max="6345" width="9.140625" style="28"/>
    <col min="6346" max="6346" width="16.28515625" style="28" customWidth="1"/>
    <col min="6347" max="6347" width="38.85546875" style="28" customWidth="1"/>
    <col min="6348" max="6353" width="3.7109375" style="28" customWidth="1"/>
    <col min="6354" max="6354" width="8.140625" style="28" customWidth="1"/>
    <col min="6355" max="6360" width="5.42578125" style="28" customWidth="1"/>
    <col min="6361" max="6362" width="8.5703125" style="28" customWidth="1"/>
    <col min="6363" max="6363" width="9.140625" style="28"/>
    <col min="6364" max="6364" width="8.5703125" style="28" customWidth="1"/>
    <col min="6365" max="6601" width="9.140625" style="28"/>
    <col min="6602" max="6602" width="16.28515625" style="28" customWidth="1"/>
    <col min="6603" max="6603" width="38.85546875" style="28" customWidth="1"/>
    <col min="6604" max="6609" width="3.7109375" style="28" customWidth="1"/>
    <col min="6610" max="6610" width="8.140625" style="28" customWidth="1"/>
    <col min="6611" max="6616" width="5.42578125" style="28" customWidth="1"/>
    <col min="6617" max="6618" width="8.5703125" style="28" customWidth="1"/>
    <col min="6619" max="6619" width="9.140625" style="28"/>
    <col min="6620" max="6620" width="8.5703125" style="28" customWidth="1"/>
    <col min="6621" max="6857" width="9.140625" style="28"/>
    <col min="6858" max="6858" width="16.28515625" style="28" customWidth="1"/>
    <col min="6859" max="6859" width="38.85546875" style="28" customWidth="1"/>
    <col min="6860" max="6865" width="3.7109375" style="28" customWidth="1"/>
    <col min="6866" max="6866" width="8.140625" style="28" customWidth="1"/>
    <col min="6867" max="6872" width="5.42578125" style="28" customWidth="1"/>
    <col min="6873" max="6874" width="8.5703125" style="28" customWidth="1"/>
    <col min="6875" max="6875" width="9.140625" style="28"/>
    <col min="6876" max="6876" width="8.5703125" style="28" customWidth="1"/>
    <col min="6877" max="7113" width="9.140625" style="28"/>
    <col min="7114" max="7114" width="16.28515625" style="28" customWidth="1"/>
    <col min="7115" max="7115" width="38.85546875" style="28" customWidth="1"/>
    <col min="7116" max="7121" width="3.7109375" style="28" customWidth="1"/>
    <col min="7122" max="7122" width="8.140625" style="28" customWidth="1"/>
    <col min="7123" max="7128" width="5.42578125" style="28" customWidth="1"/>
    <col min="7129" max="7130" width="8.5703125" style="28" customWidth="1"/>
    <col min="7131" max="7131" width="9.140625" style="28"/>
    <col min="7132" max="7132" width="8.5703125" style="28" customWidth="1"/>
    <col min="7133" max="7369" width="9.140625" style="28"/>
    <col min="7370" max="7370" width="16.28515625" style="28" customWidth="1"/>
    <col min="7371" max="7371" width="38.85546875" style="28" customWidth="1"/>
    <col min="7372" max="7377" width="3.7109375" style="28" customWidth="1"/>
    <col min="7378" max="7378" width="8.140625" style="28" customWidth="1"/>
    <col min="7379" max="7384" width="5.42578125" style="28" customWidth="1"/>
    <col min="7385" max="7386" width="8.5703125" style="28" customWidth="1"/>
    <col min="7387" max="7387" width="9.140625" style="28"/>
    <col min="7388" max="7388" width="8.5703125" style="28" customWidth="1"/>
    <col min="7389" max="7625" width="9.140625" style="28"/>
    <col min="7626" max="7626" width="16.28515625" style="28" customWidth="1"/>
    <col min="7627" max="7627" width="38.85546875" style="28" customWidth="1"/>
    <col min="7628" max="7633" width="3.7109375" style="28" customWidth="1"/>
    <col min="7634" max="7634" width="8.140625" style="28" customWidth="1"/>
    <col min="7635" max="7640" width="5.42578125" style="28" customWidth="1"/>
    <col min="7641" max="7642" width="8.5703125" style="28" customWidth="1"/>
    <col min="7643" max="7643" width="9.140625" style="28"/>
    <col min="7644" max="7644" width="8.5703125" style="28" customWidth="1"/>
    <col min="7645" max="7881" width="9.140625" style="28"/>
    <col min="7882" max="7882" width="16.28515625" style="28" customWidth="1"/>
    <col min="7883" max="7883" width="38.85546875" style="28" customWidth="1"/>
    <col min="7884" max="7889" width="3.7109375" style="28" customWidth="1"/>
    <col min="7890" max="7890" width="8.140625" style="28" customWidth="1"/>
    <col min="7891" max="7896" width="5.42578125" style="28" customWidth="1"/>
    <col min="7897" max="7898" width="8.5703125" style="28" customWidth="1"/>
    <col min="7899" max="7899" width="9.140625" style="28"/>
    <col min="7900" max="7900" width="8.5703125" style="28" customWidth="1"/>
    <col min="7901" max="8137" width="9.140625" style="28"/>
    <col min="8138" max="8138" width="16.28515625" style="28" customWidth="1"/>
    <col min="8139" max="8139" width="38.85546875" style="28" customWidth="1"/>
    <col min="8140" max="8145" width="3.7109375" style="28" customWidth="1"/>
    <col min="8146" max="8146" width="8.140625" style="28" customWidth="1"/>
    <col min="8147" max="8152" width="5.42578125" style="28" customWidth="1"/>
    <col min="8153" max="8154" width="8.5703125" style="28" customWidth="1"/>
    <col min="8155" max="8155" width="9.140625" style="28"/>
    <col min="8156" max="8156" width="8.5703125" style="28" customWidth="1"/>
    <col min="8157" max="8393" width="9.140625" style="28"/>
    <col min="8394" max="8394" width="16.28515625" style="28" customWidth="1"/>
    <col min="8395" max="8395" width="38.85546875" style="28" customWidth="1"/>
    <col min="8396" max="8401" width="3.7109375" style="28" customWidth="1"/>
    <col min="8402" max="8402" width="8.140625" style="28" customWidth="1"/>
    <col min="8403" max="8408" width="5.42578125" style="28" customWidth="1"/>
    <col min="8409" max="8410" width="8.5703125" style="28" customWidth="1"/>
    <col min="8411" max="8411" width="9.140625" style="28"/>
    <col min="8412" max="8412" width="8.5703125" style="28" customWidth="1"/>
    <col min="8413" max="8649" width="9.140625" style="28"/>
    <col min="8650" max="8650" width="16.28515625" style="28" customWidth="1"/>
    <col min="8651" max="8651" width="38.85546875" style="28" customWidth="1"/>
    <col min="8652" max="8657" width="3.7109375" style="28" customWidth="1"/>
    <col min="8658" max="8658" width="8.140625" style="28" customWidth="1"/>
    <col min="8659" max="8664" width="5.42578125" style="28" customWidth="1"/>
    <col min="8665" max="8666" width="8.5703125" style="28" customWidth="1"/>
    <col min="8667" max="8667" width="9.140625" style="28"/>
    <col min="8668" max="8668" width="8.5703125" style="28" customWidth="1"/>
    <col min="8669" max="8905" width="9.140625" style="28"/>
    <col min="8906" max="8906" width="16.28515625" style="28" customWidth="1"/>
    <col min="8907" max="8907" width="38.85546875" style="28" customWidth="1"/>
    <col min="8908" max="8913" width="3.7109375" style="28" customWidth="1"/>
    <col min="8914" max="8914" width="8.140625" style="28" customWidth="1"/>
    <col min="8915" max="8920" width="5.42578125" style="28" customWidth="1"/>
    <col min="8921" max="8922" width="8.5703125" style="28" customWidth="1"/>
    <col min="8923" max="8923" width="9.140625" style="28"/>
    <col min="8924" max="8924" width="8.5703125" style="28" customWidth="1"/>
    <col min="8925" max="9161" width="9.140625" style="28"/>
    <col min="9162" max="9162" width="16.28515625" style="28" customWidth="1"/>
    <col min="9163" max="9163" width="38.85546875" style="28" customWidth="1"/>
    <col min="9164" max="9169" width="3.7109375" style="28" customWidth="1"/>
    <col min="9170" max="9170" width="8.140625" style="28" customWidth="1"/>
    <col min="9171" max="9176" width="5.42578125" style="28" customWidth="1"/>
    <col min="9177" max="9178" width="8.5703125" style="28" customWidth="1"/>
    <col min="9179" max="9179" width="9.140625" style="28"/>
    <col min="9180" max="9180" width="8.5703125" style="28" customWidth="1"/>
    <col min="9181" max="9417" width="9.140625" style="28"/>
    <col min="9418" max="9418" width="16.28515625" style="28" customWidth="1"/>
    <col min="9419" max="9419" width="38.85546875" style="28" customWidth="1"/>
    <col min="9420" max="9425" width="3.7109375" style="28" customWidth="1"/>
    <col min="9426" max="9426" width="8.140625" style="28" customWidth="1"/>
    <col min="9427" max="9432" width="5.42578125" style="28" customWidth="1"/>
    <col min="9433" max="9434" width="8.5703125" style="28" customWidth="1"/>
    <col min="9435" max="9435" width="9.140625" style="28"/>
    <col min="9436" max="9436" width="8.5703125" style="28" customWidth="1"/>
    <col min="9437" max="9673" width="9.140625" style="28"/>
    <col min="9674" max="9674" width="16.28515625" style="28" customWidth="1"/>
    <col min="9675" max="9675" width="38.85546875" style="28" customWidth="1"/>
    <col min="9676" max="9681" width="3.7109375" style="28" customWidth="1"/>
    <col min="9682" max="9682" width="8.140625" style="28" customWidth="1"/>
    <col min="9683" max="9688" width="5.42578125" style="28" customWidth="1"/>
    <col min="9689" max="9690" width="8.5703125" style="28" customWidth="1"/>
    <col min="9691" max="9691" width="9.140625" style="28"/>
    <col min="9692" max="9692" width="8.5703125" style="28" customWidth="1"/>
    <col min="9693" max="9929" width="9.140625" style="28"/>
    <col min="9930" max="9930" width="16.28515625" style="28" customWidth="1"/>
    <col min="9931" max="9931" width="38.85546875" style="28" customWidth="1"/>
    <col min="9932" max="9937" width="3.7109375" style="28" customWidth="1"/>
    <col min="9938" max="9938" width="8.140625" style="28" customWidth="1"/>
    <col min="9939" max="9944" width="5.42578125" style="28" customWidth="1"/>
    <col min="9945" max="9946" width="8.5703125" style="28" customWidth="1"/>
    <col min="9947" max="9947" width="9.140625" style="28"/>
    <col min="9948" max="9948" width="8.5703125" style="28" customWidth="1"/>
    <col min="9949" max="10185" width="9.140625" style="28"/>
    <col min="10186" max="10186" width="16.28515625" style="28" customWidth="1"/>
    <col min="10187" max="10187" width="38.85546875" style="28" customWidth="1"/>
    <col min="10188" max="10193" width="3.7109375" style="28" customWidth="1"/>
    <col min="10194" max="10194" width="8.140625" style="28" customWidth="1"/>
    <col min="10195" max="10200" width="5.42578125" style="28" customWidth="1"/>
    <col min="10201" max="10202" width="8.5703125" style="28" customWidth="1"/>
    <col min="10203" max="10203" width="9.140625" style="28"/>
    <col min="10204" max="10204" width="8.5703125" style="28" customWidth="1"/>
    <col min="10205" max="10441" width="9.140625" style="28"/>
    <col min="10442" max="10442" width="16.28515625" style="28" customWidth="1"/>
    <col min="10443" max="10443" width="38.85546875" style="28" customWidth="1"/>
    <col min="10444" max="10449" width="3.7109375" style="28" customWidth="1"/>
    <col min="10450" max="10450" width="8.140625" style="28" customWidth="1"/>
    <col min="10451" max="10456" width="5.42578125" style="28" customWidth="1"/>
    <col min="10457" max="10458" width="8.5703125" style="28" customWidth="1"/>
    <col min="10459" max="10459" width="9.140625" style="28"/>
    <col min="10460" max="10460" width="8.5703125" style="28" customWidth="1"/>
    <col min="10461" max="10697" width="9.140625" style="28"/>
    <col min="10698" max="10698" width="16.28515625" style="28" customWidth="1"/>
    <col min="10699" max="10699" width="38.85546875" style="28" customWidth="1"/>
    <col min="10700" max="10705" width="3.7109375" style="28" customWidth="1"/>
    <col min="10706" max="10706" width="8.140625" style="28" customWidth="1"/>
    <col min="10707" max="10712" width="5.42578125" style="28" customWidth="1"/>
    <col min="10713" max="10714" width="8.5703125" style="28" customWidth="1"/>
    <col min="10715" max="10715" width="9.140625" style="28"/>
    <col min="10716" max="10716" width="8.5703125" style="28" customWidth="1"/>
    <col min="10717" max="10953" width="9.140625" style="28"/>
    <col min="10954" max="10954" width="16.28515625" style="28" customWidth="1"/>
    <col min="10955" max="10955" width="38.85546875" style="28" customWidth="1"/>
    <col min="10956" max="10961" width="3.7109375" style="28" customWidth="1"/>
    <col min="10962" max="10962" width="8.140625" style="28" customWidth="1"/>
    <col min="10963" max="10968" width="5.42578125" style="28" customWidth="1"/>
    <col min="10969" max="10970" width="8.5703125" style="28" customWidth="1"/>
    <col min="10971" max="10971" width="9.140625" style="28"/>
    <col min="10972" max="10972" width="8.5703125" style="28" customWidth="1"/>
    <col min="10973" max="11209" width="9.140625" style="28"/>
    <col min="11210" max="11210" width="16.28515625" style="28" customWidth="1"/>
    <col min="11211" max="11211" width="38.85546875" style="28" customWidth="1"/>
    <col min="11212" max="11217" width="3.7109375" style="28" customWidth="1"/>
    <col min="11218" max="11218" width="8.140625" style="28" customWidth="1"/>
    <col min="11219" max="11224" width="5.42578125" style="28" customWidth="1"/>
    <col min="11225" max="11226" width="8.5703125" style="28" customWidth="1"/>
    <col min="11227" max="11227" width="9.140625" style="28"/>
    <col min="11228" max="11228" width="8.5703125" style="28" customWidth="1"/>
    <col min="11229" max="11465" width="9.140625" style="28"/>
    <col min="11466" max="11466" width="16.28515625" style="28" customWidth="1"/>
    <col min="11467" max="11467" width="38.85546875" style="28" customWidth="1"/>
    <col min="11468" max="11473" width="3.7109375" style="28" customWidth="1"/>
    <col min="11474" max="11474" width="8.140625" style="28" customWidth="1"/>
    <col min="11475" max="11480" width="5.42578125" style="28" customWidth="1"/>
    <col min="11481" max="11482" width="8.5703125" style="28" customWidth="1"/>
    <col min="11483" max="11483" width="9.140625" style="28"/>
    <col min="11484" max="11484" width="8.5703125" style="28" customWidth="1"/>
    <col min="11485" max="11721" width="9.140625" style="28"/>
    <col min="11722" max="11722" width="16.28515625" style="28" customWidth="1"/>
    <col min="11723" max="11723" width="38.85546875" style="28" customWidth="1"/>
    <col min="11724" max="11729" width="3.7109375" style="28" customWidth="1"/>
    <col min="11730" max="11730" width="8.140625" style="28" customWidth="1"/>
    <col min="11731" max="11736" width="5.42578125" style="28" customWidth="1"/>
    <col min="11737" max="11738" width="8.5703125" style="28" customWidth="1"/>
    <col min="11739" max="11739" width="9.140625" style="28"/>
    <col min="11740" max="11740" width="8.5703125" style="28" customWidth="1"/>
    <col min="11741" max="11977" width="9.140625" style="28"/>
    <col min="11978" max="11978" width="16.28515625" style="28" customWidth="1"/>
    <col min="11979" max="11979" width="38.85546875" style="28" customWidth="1"/>
    <col min="11980" max="11985" width="3.7109375" style="28" customWidth="1"/>
    <col min="11986" max="11986" width="8.140625" style="28" customWidth="1"/>
    <col min="11987" max="11992" width="5.42578125" style="28" customWidth="1"/>
    <col min="11993" max="11994" width="8.5703125" style="28" customWidth="1"/>
    <col min="11995" max="11995" width="9.140625" style="28"/>
    <col min="11996" max="11996" width="8.5703125" style="28" customWidth="1"/>
    <col min="11997" max="12233" width="9.140625" style="28"/>
    <col min="12234" max="12234" width="16.28515625" style="28" customWidth="1"/>
    <col min="12235" max="12235" width="38.85546875" style="28" customWidth="1"/>
    <col min="12236" max="12241" width="3.7109375" style="28" customWidth="1"/>
    <col min="12242" max="12242" width="8.140625" style="28" customWidth="1"/>
    <col min="12243" max="12248" width="5.42578125" style="28" customWidth="1"/>
    <col min="12249" max="12250" width="8.5703125" style="28" customWidth="1"/>
    <col min="12251" max="12251" width="9.140625" style="28"/>
    <col min="12252" max="12252" width="8.5703125" style="28" customWidth="1"/>
    <col min="12253" max="12489" width="9.140625" style="28"/>
    <col min="12490" max="12490" width="16.28515625" style="28" customWidth="1"/>
    <col min="12491" max="12491" width="38.85546875" style="28" customWidth="1"/>
    <col min="12492" max="12497" width="3.7109375" style="28" customWidth="1"/>
    <col min="12498" max="12498" width="8.140625" style="28" customWidth="1"/>
    <col min="12499" max="12504" width="5.42578125" style="28" customWidth="1"/>
    <col min="12505" max="12506" width="8.5703125" style="28" customWidth="1"/>
    <col min="12507" max="12507" width="9.140625" style="28"/>
    <col min="12508" max="12508" width="8.5703125" style="28" customWidth="1"/>
    <col min="12509" max="12745" width="9.140625" style="28"/>
    <col min="12746" max="12746" width="16.28515625" style="28" customWidth="1"/>
    <col min="12747" max="12747" width="38.85546875" style="28" customWidth="1"/>
    <col min="12748" max="12753" width="3.7109375" style="28" customWidth="1"/>
    <col min="12754" max="12754" width="8.140625" style="28" customWidth="1"/>
    <col min="12755" max="12760" width="5.42578125" style="28" customWidth="1"/>
    <col min="12761" max="12762" width="8.5703125" style="28" customWidth="1"/>
    <col min="12763" max="12763" width="9.140625" style="28"/>
    <col min="12764" max="12764" width="8.5703125" style="28" customWidth="1"/>
    <col min="12765" max="13001" width="9.140625" style="28"/>
    <col min="13002" max="13002" width="16.28515625" style="28" customWidth="1"/>
    <col min="13003" max="13003" width="38.85546875" style="28" customWidth="1"/>
    <col min="13004" max="13009" width="3.7109375" style="28" customWidth="1"/>
    <col min="13010" max="13010" width="8.140625" style="28" customWidth="1"/>
    <col min="13011" max="13016" width="5.42578125" style="28" customWidth="1"/>
    <col min="13017" max="13018" width="8.5703125" style="28" customWidth="1"/>
    <col min="13019" max="13019" width="9.140625" style="28"/>
    <col min="13020" max="13020" width="8.5703125" style="28" customWidth="1"/>
    <col min="13021" max="13257" width="9.140625" style="28"/>
    <col min="13258" max="13258" width="16.28515625" style="28" customWidth="1"/>
    <col min="13259" max="13259" width="38.85546875" style="28" customWidth="1"/>
    <col min="13260" max="13265" width="3.7109375" style="28" customWidth="1"/>
    <col min="13266" max="13266" width="8.140625" style="28" customWidth="1"/>
    <col min="13267" max="13272" width="5.42578125" style="28" customWidth="1"/>
    <col min="13273" max="13274" width="8.5703125" style="28" customWidth="1"/>
    <col min="13275" max="13275" width="9.140625" style="28"/>
    <col min="13276" max="13276" width="8.5703125" style="28" customWidth="1"/>
    <col min="13277" max="13513" width="9.140625" style="28"/>
    <col min="13514" max="13514" width="16.28515625" style="28" customWidth="1"/>
    <col min="13515" max="13515" width="38.85546875" style="28" customWidth="1"/>
    <col min="13516" max="13521" width="3.7109375" style="28" customWidth="1"/>
    <col min="13522" max="13522" width="8.140625" style="28" customWidth="1"/>
    <col min="13523" max="13528" width="5.42578125" style="28" customWidth="1"/>
    <col min="13529" max="13530" width="8.5703125" style="28" customWidth="1"/>
    <col min="13531" max="13531" width="9.140625" style="28"/>
    <col min="13532" max="13532" width="8.5703125" style="28" customWidth="1"/>
    <col min="13533" max="13769" width="9.140625" style="28"/>
    <col min="13770" max="13770" width="16.28515625" style="28" customWidth="1"/>
    <col min="13771" max="13771" width="38.85546875" style="28" customWidth="1"/>
    <col min="13772" max="13777" width="3.7109375" style="28" customWidth="1"/>
    <col min="13778" max="13778" width="8.140625" style="28" customWidth="1"/>
    <col min="13779" max="13784" width="5.42578125" style="28" customWidth="1"/>
    <col min="13785" max="13786" width="8.5703125" style="28" customWidth="1"/>
    <col min="13787" max="13787" width="9.140625" style="28"/>
    <col min="13788" max="13788" width="8.5703125" style="28" customWidth="1"/>
    <col min="13789" max="14025" width="9.140625" style="28"/>
    <col min="14026" max="14026" width="16.28515625" style="28" customWidth="1"/>
    <col min="14027" max="14027" width="38.85546875" style="28" customWidth="1"/>
    <col min="14028" max="14033" width="3.7109375" style="28" customWidth="1"/>
    <col min="14034" max="14034" width="8.140625" style="28" customWidth="1"/>
    <col min="14035" max="14040" width="5.42578125" style="28" customWidth="1"/>
    <col min="14041" max="14042" width="8.5703125" style="28" customWidth="1"/>
    <col min="14043" max="14043" width="9.140625" style="28"/>
    <col min="14044" max="14044" width="8.5703125" style="28" customWidth="1"/>
    <col min="14045" max="14281" width="9.140625" style="28"/>
    <col min="14282" max="14282" width="16.28515625" style="28" customWidth="1"/>
    <col min="14283" max="14283" width="38.85546875" style="28" customWidth="1"/>
    <col min="14284" max="14289" width="3.7109375" style="28" customWidth="1"/>
    <col min="14290" max="14290" width="8.140625" style="28" customWidth="1"/>
    <col min="14291" max="14296" width="5.42578125" style="28" customWidth="1"/>
    <col min="14297" max="14298" width="8.5703125" style="28" customWidth="1"/>
    <col min="14299" max="14299" width="9.140625" style="28"/>
    <col min="14300" max="14300" width="8.5703125" style="28" customWidth="1"/>
    <col min="14301" max="14537" width="9.140625" style="28"/>
    <col min="14538" max="14538" width="16.28515625" style="28" customWidth="1"/>
    <col min="14539" max="14539" width="38.85546875" style="28" customWidth="1"/>
    <col min="14540" max="14545" width="3.7109375" style="28" customWidth="1"/>
    <col min="14546" max="14546" width="8.140625" style="28" customWidth="1"/>
    <col min="14547" max="14552" width="5.42578125" style="28" customWidth="1"/>
    <col min="14553" max="14554" width="8.5703125" style="28" customWidth="1"/>
    <col min="14555" max="14555" width="9.140625" style="28"/>
    <col min="14556" max="14556" width="8.5703125" style="28" customWidth="1"/>
    <col min="14557" max="14793" width="9.140625" style="28"/>
    <col min="14794" max="14794" width="16.28515625" style="28" customWidth="1"/>
    <col min="14795" max="14795" width="38.85546875" style="28" customWidth="1"/>
    <col min="14796" max="14801" width="3.7109375" style="28" customWidth="1"/>
    <col min="14802" max="14802" width="8.140625" style="28" customWidth="1"/>
    <col min="14803" max="14808" width="5.42578125" style="28" customWidth="1"/>
    <col min="14809" max="14810" width="8.5703125" style="28" customWidth="1"/>
    <col min="14811" max="14811" width="9.140625" style="28"/>
    <col min="14812" max="14812" width="8.5703125" style="28" customWidth="1"/>
    <col min="14813" max="15049" width="9.140625" style="28"/>
    <col min="15050" max="15050" width="16.28515625" style="28" customWidth="1"/>
    <col min="15051" max="15051" width="38.85546875" style="28" customWidth="1"/>
    <col min="15052" max="15057" width="3.7109375" style="28" customWidth="1"/>
    <col min="15058" max="15058" width="8.140625" style="28" customWidth="1"/>
    <col min="15059" max="15064" width="5.42578125" style="28" customWidth="1"/>
    <col min="15065" max="15066" width="8.5703125" style="28" customWidth="1"/>
    <col min="15067" max="15067" width="9.140625" style="28"/>
    <col min="15068" max="15068" width="8.5703125" style="28" customWidth="1"/>
    <col min="15069" max="15305" width="9.140625" style="28"/>
    <col min="15306" max="15306" width="16.28515625" style="28" customWidth="1"/>
    <col min="15307" max="15307" width="38.85546875" style="28" customWidth="1"/>
    <col min="15308" max="15313" width="3.7109375" style="28" customWidth="1"/>
    <col min="15314" max="15314" width="8.140625" style="28" customWidth="1"/>
    <col min="15315" max="15320" width="5.42578125" style="28" customWidth="1"/>
    <col min="15321" max="15322" width="8.5703125" style="28" customWidth="1"/>
    <col min="15323" max="15323" width="9.140625" style="28"/>
    <col min="15324" max="15324" width="8.5703125" style="28" customWidth="1"/>
    <col min="15325" max="15561" width="9.140625" style="28"/>
    <col min="15562" max="15562" width="16.28515625" style="28" customWidth="1"/>
    <col min="15563" max="15563" width="38.85546875" style="28" customWidth="1"/>
    <col min="15564" max="15569" width="3.7109375" style="28" customWidth="1"/>
    <col min="15570" max="15570" width="8.140625" style="28" customWidth="1"/>
    <col min="15571" max="15576" width="5.42578125" style="28" customWidth="1"/>
    <col min="15577" max="15578" width="8.5703125" style="28" customWidth="1"/>
    <col min="15579" max="15579" width="9.140625" style="28"/>
    <col min="15580" max="15580" width="8.5703125" style="28" customWidth="1"/>
    <col min="15581" max="15817" width="9.140625" style="28"/>
    <col min="15818" max="15818" width="16.28515625" style="28" customWidth="1"/>
    <col min="15819" max="15819" width="38.85546875" style="28" customWidth="1"/>
    <col min="15820" max="15825" width="3.7109375" style="28" customWidth="1"/>
    <col min="15826" max="15826" width="8.140625" style="28" customWidth="1"/>
    <col min="15827" max="15832" width="5.42578125" style="28" customWidth="1"/>
    <col min="15833" max="15834" width="8.5703125" style="28" customWidth="1"/>
    <col min="15835" max="15835" width="9.140625" style="28"/>
    <col min="15836" max="15836" width="8.5703125" style="28" customWidth="1"/>
    <col min="15837" max="16073" width="9.140625" style="28"/>
    <col min="16074" max="16074" width="16.28515625" style="28" customWidth="1"/>
    <col min="16075" max="16075" width="38.85546875" style="28" customWidth="1"/>
    <col min="16076" max="16081" width="3.7109375" style="28" customWidth="1"/>
    <col min="16082" max="16082" width="8.140625" style="28" customWidth="1"/>
    <col min="16083" max="16088" width="5.42578125" style="28" customWidth="1"/>
    <col min="16089" max="16090" width="8.5703125" style="28" customWidth="1"/>
    <col min="16091" max="16091" width="9.140625" style="28"/>
    <col min="16092" max="16092" width="8.5703125" style="28" customWidth="1"/>
    <col min="16093" max="16384" width="9.140625" style="28"/>
  </cols>
  <sheetData>
    <row r="1" spans="1:21" s="5" customFormat="1" ht="28.5" customHeight="1">
      <c r="A1" s="1"/>
      <c r="B1" s="2"/>
      <c r="C1" s="2" t="s">
        <v>0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4"/>
      <c r="P1" s="34"/>
      <c r="Q1" s="2"/>
      <c r="R1" s="4" t="s">
        <v>2</v>
      </c>
      <c r="S1" s="48"/>
      <c r="T1" s="4"/>
      <c r="U1" s="48" t="s">
        <v>3</v>
      </c>
    </row>
    <row r="2" spans="1:21" s="5" customFormat="1" ht="21.75" customHeight="1">
      <c r="A2" s="1"/>
      <c r="B2" s="2"/>
      <c r="C2" s="6" t="s">
        <v>4</v>
      </c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4"/>
      <c r="P2" s="34"/>
      <c r="R2" s="7" t="s">
        <v>58</v>
      </c>
      <c r="T2" s="4"/>
      <c r="U2" s="48"/>
    </row>
    <row r="3" spans="1:21" s="5" customFormat="1" ht="18" customHeight="1">
      <c r="A3" s="1"/>
      <c r="B3" s="8"/>
      <c r="C3" s="9" t="s">
        <v>5</v>
      </c>
      <c r="H3" s="10"/>
      <c r="I3" s="10"/>
      <c r="J3" s="10"/>
      <c r="K3" s="10"/>
      <c r="L3" s="10"/>
      <c r="M3" s="32"/>
      <c r="N3" s="10"/>
      <c r="O3" s="35"/>
      <c r="P3" s="35"/>
      <c r="Q3" s="8"/>
      <c r="R3" s="4" t="s">
        <v>57</v>
      </c>
      <c r="S3" s="31"/>
      <c r="T3" s="4"/>
      <c r="U3" s="49"/>
    </row>
    <row r="4" spans="1:21" s="12" customFormat="1" ht="22.5" customHeight="1">
      <c r="A4" s="11"/>
      <c r="B4" s="7" t="s">
        <v>6</v>
      </c>
      <c r="C4" s="38" t="s">
        <v>55</v>
      </c>
      <c r="D4" s="7" t="s">
        <v>60</v>
      </c>
      <c r="E4" s="7"/>
      <c r="F4" s="7"/>
      <c r="G4" s="38" t="s">
        <v>61</v>
      </c>
      <c r="H4" s="39"/>
      <c r="I4" s="39"/>
      <c r="J4" s="39"/>
      <c r="K4" s="39"/>
      <c r="L4" s="39"/>
      <c r="M4" s="39"/>
      <c r="N4" s="39"/>
      <c r="O4" s="40"/>
      <c r="P4" s="40"/>
      <c r="Q4" s="41"/>
      <c r="R4" s="7" t="s">
        <v>24</v>
      </c>
      <c r="S4" s="7" t="s">
        <v>59</v>
      </c>
      <c r="T4" s="7"/>
      <c r="U4" s="4"/>
    </row>
    <row r="5" spans="1:21" s="12" customFormat="1" ht="23.25" customHeight="1">
      <c r="A5" s="11"/>
      <c r="B5" s="7" t="s">
        <v>7</v>
      </c>
      <c r="C5" s="38" t="s">
        <v>54</v>
      </c>
      <c r="D5" s="42"/>
      <c r="E5" s="42"/>
      <c r="F5" s="42"/>
      <c r="G5" s="42"/>
      <c r="H5" s="43"/>
      <c r="I5" s="43"/>
      <c r="J5" s="43"/>
      <c r="L5" s="43"/>
      <c r="M5" s="43"/>
      <c r="N5" s="43"/>
      <c r="O5" s="44"/>
      <c r="P5" s="44"/>
      <c r="Q5" s="45"/>
      <c r="R5" s="46" t="s">
        <v>56</v>
      </c>
      <c r="S5" s="42"/>
      <c r="T5" s="7"/>
      <c r="U5" s="47"/>
    </row>
    <row r="6" spans="1:21" s="5" customFormat="1" ht="20.100000000000001" customHeight="1">
      <c r="A6" s="87" t="s">
        <v>8</v>
      </c>
      <c r="B6" s="67"/>
      <c r="C6" s="68"/>
      <c r="D6" s="50" t="s">
        <v>9</v>
      </c>
      <c r="E6" s="50"/>
      <c r="F6" s="50"/>
      <c r="G6" s="50"/>
      <c r="H6" s="69"/>
      <c r="I6" s="69"/>
      <c r="J6" s="69"/>
      <c r="K6" s="69"/>
      <c r="L6" s="69"/>
      <c r="M6" s="69"/>
      <c r="N6" s="69"/>
      <c r="O6" s="70"/>
      <c r="P6" s="70"/>
      <c r="Q6" s="53"/>
      <c r="R6" s="53"/>
      <c r="S6" s="90" t="s">
        <v>10</v>
      </c>
      <c r="T6" s="90"/>
      <c r="U6" s="90"/>
    </row>
    <row r="7" spans="1:21" s="13" customFormat="1" ht="33.75" customHeight="1">
      <c r="A7" s="88"/>
      <c r="B7" s="51" t="s">
        <v>11</v>
      </c>
      <c r="C7" s="52"/>
      <c r="D7" s="53" t="s">
        <v>12</v>
      </c>
      <c r="E7" s="53"/>
      <c r="F7" s="53"/>
      <c r="G7" s="53"/>
      <c r="H7" s="54" t="s">
        <v>21</v>
      </c>
      <c r="I7" s="96" t="s">
        <v>22</v>
      </c>
      <c r="J7" s="97"/>
      <c r="K7" s="97"/>
      <c r="L7" s="97"/>
      <c r="M7" s="98"/>
      <c r="N7" s="55" t="s">
        <v>23</v>
      </c>
      <c r="O7" s="91" t="s">
        <v>13</v>
      </c>
      <c r="P7" s="92"/>
      <c r="Q7" s="56" t="s">
        <v>19</v>
      </c>
      <c r="R7" s="91" t="s">
        <v>14</v>
      </c>
      <c r="S7" s="95"/>
      <c r="T7" s="57" t="s">
        <v>20</v>
      </c>
      <c r="U7" s="93" t="s">
        <v>15</v>
      </c>
    </row>
    <row r="8" spans="1:21" s="5" customFormat="1" ht="26.25" customHeight="1">
      <c r="A8" s="89"/>
      <c r="B8" s="58" t="s">
        <v>16</v>
      </c>
      <c r="C8" s="59" t="s">
        <v>1</v>
      </c>
      <c r="D8" s="59">
        <v>10</v>
      </c>
      <c r="E8" s="60">
        <v>10</v>
      </c>
      <c r="F8" s="59">
        <v>10</v>
      </c>
      <c r="G8" s="59">
        <v>10</v>
      </c>
      <c r="H8" s="61">
        <v>0.15</v>
      </c>
      <c r="I8" s="62">
        <v>10</v>
      </c>
      <c r="J8" s="62">
        <v>10</v>
      </c>
      <c r="K8" s="62">
        <v>10</v>
      </c>
      <c r="L8" s="62">
        <v>10</v>
      </c>
      <c r="M8" s="62">
        <v>10</v>
      </c>
      <c r="N8" s="61">
        <v>0.1</v>
      </c>
      <c r="O8" s="63">
        <v>40</v>
      </c>
      <c r="P8" s="64">
        <v>0.25</v>
      </c>
      <c r="Q8" s="64">
        <v>0.5</v>
      </c>
      <c r="R8" s="65">
        <v>60</v>
      </c>
      <c r="S8" s="64">
        <v>0.5</v>
      </c>
      <c r="T8" s="66">
        <f t="shared" ref="T8" si="0">Q8+S8</f>
        <v>1</v>
      </c>
      <c r="U8" s="94"/>
    </row>
    <row r="9" spans="1:21" s="5" customFormat="1" ht="24.75" customHeight="1">
      <c r="A9" s="72">
        <v>1</v>
      </c>
      <c r="B9" s="71">
        <v>101519094</v>
      </c>
      <c r="C9" s="71" t="s">
        <v>25</v>
      </c>
      <c r="D9" s="76">
        <v>4</v>
      </c>
      <c r="E9" s="76">
        <v>7</v>
      </c>
      <c r="F9" s="76">
        <v>6</v>
      </c>
      <c r="G9" s="76">
        <v>5</v>
      </c>
      <c r="H9" s="79">
        <v>8.25</v>
      </c>
      <c r="I9" s="76">
        <v>6</v>
      </c>
      <c r="J9" s="76">
        <v>8</v>
      </c>
      <c r="K9" s="76">
        <v>7</v>
      </c>
      <c r="L9" s="76">
        <v>9</v>
      </c>
      <c r="M9" s="76">
        <v>6</v>
      </c>
      <c r="N9" s="81">
        <v>7.2</v>
      </c>
      <c r="O9" s="78">
        <v>12.5</v>
      </c>
      <c r="P9" s="81">
        <v>7.8125</v>
      </c>
      <c r="Q9" s="81">
        <v>23.262499999999999</v>
      </c>
      <c r="R9" s="82">
        <v>15.75</v>
      </c>
      <c r="S9" s="81">
        <v>12.993749999999999</v>
      </c>
      <c r="T9" s="83">
        <f t="shared" ref="T9:T19" si="1">ROUNDUP(Q9+S9,0)</f>
        <v>37</v>
      </c>
      <c r="U9" s="77"/>
    </row>
    <row r="10" spans="1:21" s="5" customFormat="1" ht="26.25" customHeight="1">
      <c r="A10" s="72">
        <v>2</v>
      </c>
      <c r="B10" s="71">
        <v>111619047</v>
      </c>
      <c r="C10" s="71" t="s">
        <v>26</v>
      </c>
      <c r="D10" s="78">
        <v>5</v>
      </c>
      <c r="E10" s="78">
        <v>1</v>
      </c>
      <c r="F10" s="78">
        <v>5.5</v>
      </c>
      <c r="G10" s="78">
        <v>3.5</v>
      </c>
      <c r="H10" s="79">
        <v>5.625</v>
      </c>
      <c r="I10" s="80">
        <v>7</v>
      </c>
      <c r="J10" s="80">
        <v>8</v>
      </c>
      <c r="K10" s="80">
        <v>7</v>
      </c>
      <c r="L10" s="80">
        <v>8</v>
      </c>
      <c r="M10" s="80">
        <v>7</v>
      </c>
      <c r="N10" s="81">
        <v>7.4</v>
      </c>
      <c r="O10" s="78">
        <v>14</v>
      </c>
      <c r="P10" s="81">
        <v>8.75</v>
      </c>
      <c r="Q10" s="81">
        <v>21.774999999999999</v>
      </c>
      <c r="R10" s="82">
        <v>24.5</v>
      </c>
      <c r="S10" s="81">
        <v>20.212499999999999</v>
      </c>
      <c r="T10" s="83">
        <f t="shared" si="1"/>
        <v>42</v>
      </c>
      <c r="U10" s="77"/>
    </row>
    <row r="11" spans="1:21" s="5" customFormat="1" ht="33" customHeight="1">
      <c r="A11" s="72">
        <v>3</v>
      </c>
      <c r="B11" s="71">
        <v>111619059</v>
      </c>
      <c r="C11" s="71" t="s">
        <v>27</v>
      </c>
      <c r="D11" s="78">
        <v>6</v>
      </c>
      <c r="E11" s="78">
        <v>2</v>
      </c>
      <c r="F11" s="78">
        <v>2.5</v>
      </c>
      <c r="G11" s="78">
        <v>5</v>
      </c>
      <c r="H11" s="79">
        <v>5.8125</v>
      </c>
      <c r="I11" s="80">
        <v>7</v>
      </c>
      <c r="J11" s="80">
        <v>6</v>
      </c>
      <c r="K11" s="80">
        <v>7</v>
      </c>
      <c r="L11" s="80">
        <v>8</v>
      </c>
      <c r="M11" s="80">
        <v>8</v>
      </c>
      <c r="N11" s="81">
        <v>7.2</v>
      </c>
      <c r="O11" s="78">
        <v>7.25</v>
      </c>
      <c r="P11" s="81">
        <v>4.53125</v>
      </c>
      <c r="Q11" s="81">
        <v>17.543749999999999</v>
      </c>
      <c r="R11" s="82">
        <v>22</v>
      </c>
      <c r="S11" s="81">
        <v>18.149999999999999</v>
      </c>
      <c r="T11" s="83">
        <f t="shared" si="1"/>
        <v>36</v>
      </c>
      <c r="U11" s="77"/>
    </row>
    <row r="12" spans="1:21" s="5" customFormat="1" ht="24.75" customHeight="1">
      <c r="A12" s="72">
        <v>4</v>
      </c>
      <c r="B12" s="71">
        <v>111619063</v>
      </c>
      <c r="C12" s="71" t="s">
        <v>28</v>
      </c>
      <c r="D12" s="78">
        <v>6</v>
      </c>
      <c r="E12" s="78">
        <v>3</v>
      </c>
      <c r="F12" s="78">
        <v>4</v>
      </c>
      <c r="G12" s="78">
        <v>2</v>
      </c>
      <c r="H12" s="79">
        <v>5.625</v>
      </c>
      <c r="I12" s="80">
        <v>8</v>
      </c>
      <c r="J12" s="80">
        <v>6</v>
      </c>
      <c r="K12" s="80">
        <v>10</v>
      </c>
      <c r="L12" s="80">
        <v>5</v>
      </c>
      <c r="M12" s="80">
        <v>6</v>
      </c>
      <c r="N12" s="81">
        <v>7</v>
      </c>
      <c r="O12" s="78">
        <v>11.75</v>
      </c>
      <c r="P12" s="81">
        <v>7.34375</v>
      </c>
      <c r="Q12" s="81">
        <v>19.96875</v>
      </c>
      <c r="R12" s="82">
        <v>19.5</v>
      </c>
      <c r="S12" s="81">
        <v>16.087499999999999</v>
      </c>
      <c r="T12" s="83">
        <f t="shared" si="1"/>
        <v>37</v>
      </c>
      <c r="U12" s="77"/>
    </row>
    <row r="13" spans="1:21" s="5" customFormat="1" ht="27" customHeight="1">
      <c r="A13" s="72">
        <v>5</v>
      </c>
      <c r="B13" s="71">
        <v>111619067</v>
      </c>
      <c r="C13" s="71" t="s">
        <v>29</v>
      </c>
      <c r="D13" s="78">
        <v>6</v>
      </c>
      <c r="E13" s="78">
        <v>3</v>
      </c>
      <c r="F13" s="78">
        <v>3</v>
      </c>
      <c r="G13" s="78">
        <v>3</v>
      </c>
      <c r="H13" s="79">
        <v>5.625</v>
      </c>
      <c r="I13" s="80">
        <v>7</v>
      </c>
      <c r="J13" s="80">
        <v>8</v>
      </c>
      <c r="K13" s="80">
        <v>10</v>
      </c>
      <c r="L13" s="80">
        <v>5</v>
      </c>
      <c r="M13" s="80">
        <v>7</v>
      </c>
      <c r="N13" s="81">
        <v>7.4</v>
      </c>
      <c r="O13" s="78">
        <v>22.5</v>
      </c>
      <c r="P13" s="81">
        <v>14.0625</v>
      </c>
      <c r="Q13" s="81">
        <v>27.087499999999999</v>
      </c>
      <c r="R13" s="82">
        <v>23</v>
      </c>
      <c r="S13" s="81">
        <v>18.974999999999998</v>
      </c>
      <c r="T13" s="83">
        <f t="shared" si="1"/>
        <v>47</v>
      </c>
      <c r="U13" s="77"/>
    </row>
    <row r="14" spans="1:21" s="5" customFormat="1" ht="24.75" customHeight="1">
      <c r="A14" s="72">
        <v>6</v>
      </c>
      <c r="B14" s="71">
        <v>111619073</v>
      </c>
      <c r="C14" s="71" t="s">
        <v>30</v>
      </c>
      <c r="D14" s="78">
        <v>3</v>
      </c>
      <c r="E14" s="78">
        <v>3</v>
      </c>
      <c r="F14" s="78">
        <v>4.5</v>
      </c>
      <c r="G14" s="78">
        <v>6</v>
      </c>
      <c r="H14" s="79">
        <v>6.1875</v>
      </c>
      <c r="I14" s="80">
        <v>7</v>
      </c>
      <c r="J14" s="80">
        <v>8</v>
      </c>
      <c r="K14" s="80">
        <v>7</v>
      </c>
      <c r="L14" s="80">
        <v>8</v>
      </c>
      <c r="M14" s="80">
        <v>7</v>
      </c>
      <c r="N14" s="81">
        <v>7.4</v>
      </c>
      <c r="O14" s="78">
        <v>14.25</v>
      </c>
      <c r="P14" s="81">
        <v>8.90625</v>
      </c>
      <c r="Q14" s="81">
        <v>22.493749999999999</v>
      </c>
      <c r="R14" s="82">
        <v>16.25</v>
      </c>
      <c r="S14" s="81">
        <v>13.40625</v>
      </c>
      <c r="T14" s="83">
        <f t="shared" si="1"/>
        <v>36</v>
      </c>
      <c r="U14" s="77"/>
    </row>
    <row r="15" spans="1:21" s="5" customFormat="1" ht="33" customHeight="1">
      <c r="A15" s="72">
        <v>7</v>
      </c>
      <c r="B15" s="71">
        <v>111619090</v>
      </c>
      <c r="C15" s="71" t="s">
        <v>31</v>
      </c>
      <c r="D15" s="78">
        <v>6</v>
      </c>
      <c r="E15" s="78">
        <v>6</v>
      </c>
      <c r="F15" s="78">
        <v>4</v>
      </c>
      <c r="G15" s="78">
        <v>6</v>
      </c>
      <c r="H15" s="79">
        <v>8.25</v>
      </c>
      <c r="I15" s="80">
        <v>8</v>
      </c>
      <c r="J15" s="80">
        <v>8</v>
      </c>
      <c r="K15" s="80">
        <v>7</v>
      </c>
      <c r="L15" s="80">
        <v>7</v>
      </c>
      <c r="M15" s="80">
        <v>8</v>
      </c>
      <c r="N15" s="81">
        <v>7.6</v>
      </c>
      <c r="O15" s="78">
        <v>7</v>
      </c>
      <c r="P15" s="81">
        <v>4.375</v>
      </c>
      <c r="Q15" s="81">
        <v>20.225000000000001</v>
      </c>
      <c r="R15" s="82">
        <v>21</v>
      </c>
      <c r="S15" s="81">
        <v>17.324999999999999</v>
      </c>
      <c r="T15" s="83">
        <f t="shared" si="1"/>
        <v>38</v>
      </c>
      <c r="U15" s="77"/>
    </row>
    <row r="16" spans="1:21" s="5" customFormat="1" ht="24.75" customHeight="1">
      <c r="A16" s="72">
        <v>8</v>
      </c>
      <c r="B16" s="71">
        <v>111619099</v>
      </c>
      <c r="C16" s="71" t="s">
        <v>32</v>
      </c>
      <c r="D16" s="78">
        <v>7</v>
      </c>
      <c r="E16" s="78">
        <v>6</v>
      </c>
      <c r="F16" s="78">
        <v>6</v>
      </c>
      <c r="G16" s="78">
        <v>8</v>
      </c>
      <c r="H16" s="79">
        <v>10.125</v>
      </c>
      <c r="I16" s="80">
        <v>6</v>
      </c>
      <c r="J16" s="80">
        <v>8</v>
      </c>
      <c r="K16" s="80">
        <v>7</v>
      </c>
      <c r="L16" s="80">
        <v>8</v>
      </c>
      <c r="M16" s="80">
        <v>8</v>
      </c>
      <c r="N16" s="81">
        <v>7.4</v>
      </c>
      <c r="O16" s="78">
        <v>6.75</v>
      </c>
      <c r="P16" s="81">
        <v>4.21875</v>
      </c>
      <c r="Q16" s="81">
        <v>21.743749999999999</v>
      </c>
      <c r="R16" s="82">
        <v>18.75</v>
      </c>
      <c r="S16" s="81">
        <v>15.46875</v>
      </c>
      <c r="T16" s="83">
        <f t="shared" si="1"/>
        <v>38</v>
      </c>
      <c r="U16" s="77"/>
    </row>
    <row r="17" spans="1:22" s="5" customFormat="1" ht="27" customHeight="1">
      <c r="A17" s="72">
        <v>9</v>
      </c>
      <c r="B17" s="71">
        <v>111619102</v>
      </c>
      <c r="C17" s="71" t="s">
        <v>33</v>
      </c>
      <c r="D17" s="78">
        <v>4</v>
      </c>
      <c r="E17" s="78">
        <v>5</v>
      </c>
      <c r="F17" s="78">
        <v>4</v>
      </c>
      <c r="G17" s="78">
        <v>6</v>
      </c>
      <c r="H17" s="79">
        <v>7.125</v>
      </c>
      <c r="I17" s="80">
        <v>8</v>
      </c>
      <c r="J17" s="80">
        <v>8</v>
      </c>
      <c r="K17" s="80">
        <v>7</v>
      </c>
      <c r="L17" s="80">
        <v>7</v>
      </c>
      <c r="M17" s="80">
        <v>8</v>
      </c>
      <c r="N17" s="81">
        <v>7.6</v>
      </c>
      <c r="O17" s="78">
        <v>8</v>
      </c>
      <c r="P17" s="81">
        <v>5</v>
      </c>
      <c r="Q17" s="81">
        <v>19.725000000000001</v>
      </c>
      <c r="R17" s="82">
        <v>10.5</v>
      </c>
      <c r="S17" s="81">
        <v>8.6624999999999996</v>
      </c>
      <c r="T17" s="83">
        <f t="shared" si="1"/>
        <v>29</v>
      </c>
      <c r="U17" s="77"/>
    </row>
    <row r="18" spans="1:22" s="5" customFormat="1" ht="33.75" customHeight="1">
      <c r="A18" s="72">
        <v>10</v>
      </c>
      <c r="B18" s="71">
        <v>111619103</v>
      </c>
      <c r="C18" s="71" t="s">
        <v>34</v>
      </c>
      <c r="D18" s="78">
        <v>3.5</v>
      </c>
      <c r="E18" s="78">
        <v>3</v>
      </c>
      <c r="F18" s="78">
        <v>3.5</v>
      </c>
      <c r="G18" s="78">
        <v>2</v>
      </c>
      <c r="H18" s="79">
        <v>4.5</v>
      </c>
      <c r="I18" s="80">
        <v>7</v>
      </c>
      <c r="J18" s="80">
        <v>6</v>
      </c>
      <c r="K18" s="80">
        <v>8</v>
      </c>
      <c r="L18" s="80">
        <v>8</v>
      </c>
      <c r="M18" s="80">
        <v>8</v>
      </c>
      <c r="N18" s="81">
        <v>7.4</v>
      </c>
      <c r="O18" s="78">
        <v>12.25</v>
      </c>
      <c r="P18" s="81">
        <v>7.65625</v>
      </c>
      <c r="Q18" s="81">
        <v>19.556249999999999</v>
      </c>
      <c r="R18" s="82">
        <v>19.75</v>
      </c>
      <c r="S18" s="81">
        <v>16.293749999999999</v>
      </c>
      <c r="T18" s="83">
        <f t="shared" si="1"/>
        <v>36</v>
      </c>
      <c r="U18" s="77"/>
    </row>
    <row r="19" spans="1:22" s="5" customFormat="1" ht="31.5" customHeight="1">
      <c r="A19" s="72">
        <v>11</v>
      </c>
      <c r="B19" s="71">
        <v>111619105</v>
      </c>
      <c r="C19" s="71" t="s">
        <v>35</v>
      </c>
      <c r="D19" s="78">
        <v>6.5</v>
      </c>
      <c r="E19" s="78">
        <v>8</v>
      </c>
      <c r="F19" s="78">
        <v>8</v>
      </c>
      <c r="G19" s="78">
        <v>7</v>
      </c>
      <c r="H19" s="79">
        <v>11.0625</v>
      </c>
      <c r="I19" s="80">
        <v>8</v>
      </c>
      <c r="J19" s="80">
        <v>9</v>
      </c>
      <c r="K19" s="80">
        <v>10</v>
      </c>
      <c r="L19" s="80">
        <v>10</v>
      </c>
      <c r="M19" s="80">
        <v>9</v>
      </c>
      <c r="N19" s="81">
        <v>9.1999999999999993</v>
      </c>
      <c r="O19" s="78">
        <v>24.75</v>
      </c>
      <c r="P19" s="81">
        <v>15.46875</v>
      </c>
      <c r="Q19" s="81">
        <v>35.731250000000003</v>
      </c>
      <c r="R19" s="82">
        <v>41.5</v>
      </c>
      <c r="S19" s="81">
        <v>34.237499999999997</v>
      </c>
      <c r="T19" s="83">
        <f t="shared" si="1"/>
        <v>70</v>
      </c>
      <c r="U19" s="77"/>
    </row>
    <row r="20" spans="1:22" s="5" customFormat="1" ht="34.5" customHeight="1">
      <c r="A20" s="72">
        <v>12</v>
      </c>
      <c r="B20" s="71">
        <v>111619107</v>
      </c>
      <c r="C20" s="71" t="s">
        <v>36</v>
      </c>
      <c r="D20" s="78">
        <v>3</v>
      </c>
      <c r="E20" s="78">
        <v>2</v>
      </c>
      <c r="F20" s="78">
        <v>2</v>
      </c>
      <c r="G20" s="78">
        <v>2</v>
      </c>
      <c r="H20" s="79">
        <v>3.375</v>
      </c>
      <c r="I20" s="80">
        <v>8</v>
      </c>
      <c r="J20" s="80">
        <v>8</v>
      </c>
      <c r="K20" s="80"/>
      <c r="L20" s="80"/>
      <c r="M20" s="80"/>
      <c r="N20" s="81">
        <v>3.2</v>
      </c>
      <c r="O20" s="78">
        <v>3.5</v>
      </c>
      <c r="P20" s="81">
        <v>2.1875</v>
      </c>
      <c r="Q20" s="81">
        <v>8.7624999999999993</v>
      </c>
      <c r="R20" s="82"/>
      <c r="S20" s="81">
        <v>0</v>
      </c>
      <c r="T20" s="83">
        <f>Q20+S20</f>
        <v>8.7624999999999993</v>
      </c>
      <c r="U20" s="77"/>
    </row>
    <row r="21" spans="1:22" s="5" customFormat="1" ht="30.75" customHeight="1">
      <c r="A21" s="72">
        <v>13</v>
      </c>
      <c r="B21" s="71">
        <v>111619118</v>
      </c>
      <c r="C21" s="71" t="s">
        <v>37</v>
      </c>
      <c r="D21" s="78">
        <v>6</v>
      </c>
      <c r="E21" s="78">
        <v>4</v>
      </c>
      <c r="F21" s="78">
        <v>2.5</v>
      </c>
      <c r="G21" s="78">
        <v>8</v>
      </c>
      <c r="H21" s="79">
        <v>7.6875</v>
      </c>
      <c r="I21" s="80">
        <v>10</v>
      </c>
      <c r="J21" s="80">
        <v>10</v>
      </c>
      <c r="K21" s="80">
        <v>8</v>
      </c>
      <c r="L21" s="80">
        <v>7</v>
      </c>
      <c r="M21" s="80">
        <v>8</v>
      </c>
      <c r="N21" s="81">
        <v>8.6</v>
      </c>
      <c r="O21" s="78">
        <v>12.5</v>
      </c>
      <c r="P21" s="81">
        <v>7.8125</v>
      </c>
      <c r="Q21" s="81">
        <v>24.1</v>
      </c>
      <c r="R21" s="82">
        <v>13.75</v>
      </c>
      <c r="S21" s="81">
        <v>11.34375</v>
      </c>
      <c r="T21" s="83">
        <f t="shared" ref="T21:T31" si="2">ROUNDUP(Q21+S21,0)</f>
        <v>36</v>
      </c>
      <c r="U21" s="77"/>
    </row>
    <row r="22" spans="1:22" s="5" customFormat="1" ht="27" customHeight="1">
      <c r="A22" s="72">
        <v>14</v>
      </c>
      <c r="B22" s="71">
        <v>111619140</v>
      </c>
      <c r="C22" s="71" t="s">
        <v>38</v>
      </c>
      <c r="D22" s="78">
        <v>6</v>
      </c>
      <c r="E22" s="78">
        <v>3</v>
      </c>
      <c r="F22" s="78">
        <v>6</v>
      </c>
      <c r="G22" s="78">
        <v>4</v>
      </c>
      <c r="H22" s="79">
        <v>7.125</v>
      </c>
      <c r="I22" s="80">
        <v>8</v>
      </c>
      <c r="J22" s="80">
        <v>10</v>
      </c>
      <c r="K22" s="80">
        <v>7</v>
      </c>
      <c r="L22" s="80">
        <v>8</v>
      </c>
      <c r="M22" s="80">
        <v>9</v>
      </c>
      <c r="N22" s="81">
        <v>8.4</v>
      </c>
      <c r="O22" s="78">
        <v>8.75</v>
      </c>
      <c r="P22" s="81">
        <v>5.46875</v>
      </c>
      <c r="Q22" s="81">
        <v>20.993749999999999</v>
      </c>
      <c r="R22" s="82">
        <v>21.75</v>
      </c>
      <c r="S22" s="81">
        <v>17.943749999999998</v>
      </c>
      <c r="T22" s="83">
        <f t="shared" si="2"/>
        <v>39</v>
      </c>
      <c r="U22" s="77"/>
    </row>
    <row r="23" spans="1:22" s="5" customFormat="1" ht="31.5" customHeight="1">
      <c r="A23" s="72">
        <v>15</v>
      </c>
      <c r="B23" s="71">
        <v>111619141</v>
      </c>
      <c r="C23" s="71" t="s">
        <v>39</v>
      </c>
      <c r="D23" s="78">
        <v>4</v>
      </c>
      <c r="E23" s="78">
        <v>4</v>
      </c>
      <c r="F23" s="78">
        <v>7</v>
      </c>
      <c r="G23" s="78">
        <v>6</v>
      </c>
      <c r="H23" s="79">
        <v>7.875</v>
      </c>
      <c r="I23" s="80">
        <v>6</v>
      </c>
      <c r="J23" s="80">
        <v>2</v>
      </c>
      <c r="K23" s="80">
        <v>7</v>
      </c>
      <c r="L23" s="80">
        <v>7</v>
      </c>
      <c r="M23" s="80">
        <v>8</v>
      </c>
      <c r="N23" s="81">
        <v>6</v>
      </c>
      <c r="O23" s="78">
        <v>9.5</v>
      </c>
      <c r="P23" s="81">
        <v>5.9375</v>
      </c>
      <c r="Q23" s="81">
        <v>19.8125</v>
      </c>
      <c r="R23" s="82">
        <v>26.5</v>
      </c>
      <c r="S23" s="81">
        <v>21.862499999999997</v>
      </c>
      <c r="T23" s="83">
        <f t="shared" si="2"/>
        <v>42</v>
      </c>
      <c r="U23" s="77"/>
    </row>
    <row r="24" spans="1:22" s="5" customFormat="1" ht="28.5" customHeight="1">
      <c r="A24" s="72">
        <v>16</v>
      </c>
      <c r="B24" s="71">
        <v>111619144</v>
      </c>
      <c r="C24" s="71" t="s">
        <v>40</v>
      </c>
      <c r="D24" s="78">
        <v>4</v>
      </c>
      <c r="E24" s="78">
        <v>3.5</v>
      </c>
      <c r="F24" s="78">
        <v>4</v>
      </c>
      <c r="G24" s="78">
        <v>4</v>
      </c>
      <c r="H24" s="79">
        <v>5.8125</v>
      </c>
      <c r="I24" s="80">
        <v>10</v>
      </c>
      <c r="J24" s="80">
        <v>6</v>
      </c>
      <c r="K24" s="80">
        <v>7</v>
      </c>
      <c r="L24" s="80">
        <v>7</v>
      </c>
      <c r="M24" s="80">
        <v>8</v>
      </c>
      <c r="N24" s="81">
        <v>7.6</v>
      </c>
      <c r="O24" s="78">
        <v>21.5</v>
      </c>
      <c r="P24" s="81">
        <v>13.4375</v>
      </c>
      <c r="Q24" s="81">
        <v>26.85</v>
      </c>
      <c r="R24" s="82">
        <v>21.5</v>
      </c>
      <c r="S24" s="81">
        <v>17.737500000000001</v>
      </c>
      <c r="T24" s="83">
        <f t="shared" si="2"/>
        <v>45</v>
      </c>
      <c r="U24" s="77"/>
    </row>
    <row r="25" spans="1:22" s="5" customFormat="1" ht="34.5" customHeight="1">
      <c r="A25" s="72">
        <v>17</v>
      </c>
      <c r="B25" s="71">
        <v>111619147</v>
      </c>
      <c r="C25" s="71" t="s">
        <v>41</v>
      </c>
      <c r="D25" s="78">
        <v>2</v>
      </c>
      <c r="E25" s="78">
        <v>2</v>
      </c>
      <c r="F25" s="78">
        <v>4</v>
      </c>
      <c r="G25" s="78">
        <v>4</v>
      </c>
      <c r="H25" s="79">
        <v>4.5</v>
      </c>
      <c r="I25" s="80">
        <v>6</v>
      </c>
      <c r="J25" s="80">
        <v>6</v>
      </c>
      <c r="K25" s="80">
        <v>7</v>
      </c>
      <c r="L25" s="80">
        <v>7</v>
      </c>
      <c r="M25" s="80">
        <v>8</v>
      </c>
      <c r="N25" s="81">
        <v>6.8</v>
      </c>
      <c r="O25" s="78">
        <v>14.25</v>
      </c>
      <c r="P25" s="81">
        <v>8.90625</v>
      </c>
      <c r="Q25" s="81">
        <v>20.206250000000001</v>
      </c>
      <c r="R25" s="82">
        <v>22.25</v>
      </c>
      <c r="S25" s="81">
        <v>18.356249999999999</v>
      </c>
      <c r="T25" s="83">
        <f t="shared" si="2"/>
        <v>39</v>
      </c>
      <c r="U25" s="77"/>
      <c r="V25" s="33"/>
    </row>
    <row r="26" spans="1:22" s="5" customFormat="1" ht="24.75" customHeight="1">
      <c r="A26" s="72">
        <v>18</v>
      </c>
      <c r="B26" s="71">
        <v>111619148</v>
      </c>
      <c r="C26" s="71" t="s">
        <v>42</v>
      </c>
      <c r="D26" s="78">
        <v>4</v>
      </c>
      <c r="E26" s="78">
        <v>3.5</v>
      </c>
      <c r="F26" s="78">
        <v>4</v>
      </c>
      <c r="G26" s="78">
        <v>4</v>
      </c>
      <c r="H26" s="79">
        <v>5.8125</v>
      </c>
      <c r="I26" s="80">
        <v>10</v>
      </c>
      <c r="J26" s="80">
        <v>6</v>
      </c>
      <c r="K26" s="80">
        <v>7</v>
      </c>
      <c r="L26" s="80">
        <v>7</v>
      </c>
      <c r="M26" s="80">
        <v>8</v>
      </c>
      <c r="N26" s="81">
        <v>7.6</v>
      </c>
      <c r="O26" s="78">
        <v>22</v>
      </c>
      <c r="P26" s="81">
        <v>13.75</v>
      </c>
      <c r="Q26" s="81">
        <v>27.162500000000001</v>
      </c>
      <c r="R26" s="82">
        <v>30</v>
      </c>
      <c r="S26" s="81">
        <v>24.75</v>
      </c>
      <c r="T26" s="83">
        <f t="shared" si="2"/>
        <v>52</v>
      </c>
      <c r="U26" s="77"/>
    </row>
    <row r="27" spans="1:22" s="5" customFormat="1" ht="33" customHeight="1">
      <c r="A27" s="72">
        <v>19</v>
      </c>
      <c r="B27" s="71">
        <v>111619196</v>
      </c>
      <c r="C27" s="71" t="s">
        <v>43</v>
      </c>
      <c r="D27" s="78">
        <v>2</v>
      </c>
      <c r="E27" s="78">
        <v>6</v>
      </c>
      <c r="F27" s="78">
        <v>3.5</v>
      </c>
      <c r="G27" s="78">
        <v>3</v>
      </c>
      <c r="H27" s="79">
        <v>5.4375</v>
      </c>
      <c r="I27" s="80">
        <v>6</v>
      </c>
      <c r="J27" s="80">
        <v>6</v>
      </c>
      <c r="K27" s="80">
        <v>8</v>
      </c>
      <c r="L27" s="80">
        <v>8</v>
      </c>
      <c r="M27" s="80">
        <v>7</v>
      </c>
      <c r="N27" s="81">
        <v>7</v>
      </c>
      <c r="O27" s="78">
        <v>12.5</v>
      </c>
      <c r="P27" s="81">
        <v>7.8</v>
      </c>
      <c r="Q27" s="81">
        <v>20.237500000000001</v>
      </c>
      <c r="R27" s="82">
        <v>22.5</v>
      </c>
      <c r="S27" s="81">
        <v>18.5625</v>
      </c>
      <c r="T27" s="83">
        <f t="shared" si="2"/>
        <v>39</v>
      </c>
      <c r="U27" s="77"/>
    </row>
    <row r="28" spans="1:22" s="5" customFormat="1" ht="30.75" customHeight="1">
      <c r="A28" s="72">
        <v>20</v>
      </c>
      <c r="B28" s="71">
        <v>111619207</v>
      </c>
      <c r="C28" s="71" t="s">
        <v>44</v>
      </c>
      <c r="D28" s="78">
        <v>3</v>
      </c>
      <c r="E28" s="78">
        <v>1</v>
      </c>
      <c r="F28" s="78">
        <v>2</v>
      </c>
      <c r="G28" s="78">
        <v>5</v>
      </c>
      <c r="H28" s="79">
        <v>4.125</v>
      </c>
      <c r="I28" s="80">
        <v>8</v>
      </c>
      <c r="J28" s="80">
        <v>4</v>
      </c>
      <c r="K28" s="80">
        <v>7</v>
      </c>
      <c r="L28" s="80">
        <v>8</v>
      </c>
      <c r="M28" s="80">
        <v>8</v>
      </c>
      <c r="N28" s="81">
        <v>7</v>
      </c>
      <c r="O28" s="78">
        <v>14.75</v>
      </c>
      <c r="P28" s="81">
        <v>9.21875</v>
      </c>
      <c r="Q28" s="81">
        <v>20.34375</v>
      </c>
      <c r="R28" s="82">
        <v>20.75</v>
      </c>
      <c r="S28" s="81">
        <v>17.118749999999999</v>
      </c>
      <c r="T28" s="83">
        <f t="shared" si="2"/>
        <v>38</v>
      </c>
      <c r="U28" s="77"/>
    </row>
    <row r="29" spans="1:22" s="5" customFormat="1" ht="36" customHeight="1">
      <c r="A29" s="72">
        <v>21</v>
      </c>
      <c r="B29" s="71">
        <v>111619209</v>
      </c>
      <c r="C29" s="71" t="s">
        <v>45</v>
      </c>
      <c r="D29" s="78">
        <v>5.5</v>
      </c>
      <c r="E29" s="78">
        <v>7</v>
      </c>
      <c r="F29" s="78">
        <v>4</v>
      </c>
      <c r="G29" s="78">
        <v>10</v>
      </c>
      <c r="H29" s="79">
        <v>9.9375</v>
      </c>
      <c r="I29" s="80">
        <v>8</v>
      </c>
      <c r="J29" s="80">
        <v>8</v>
      </c>
      <c r="K29" s="80">
        <v>8</v>
      </c>
      <c r="L29" s="80">
        <v>7</v>
      </c>
      <c r="M29" s="80">
        <v>8</v>
      </c>
      <c r="N29" s="81">
        <v>7.8</v>
      </c>
      <c r="O29" s="78">
        <v>12</v>
      </c>
      <c r="P29" s="81">
        <v>7.5</v>
      </c>
      <c r="Q29" s="81">
        <v>25.237500000000001</v>
      </c>
      <c r="R29" s="82">
        <v>14</v>
      </c>
      <c r="S29" s="81">
        <v>11.549999999999999</v>
      </c>
      <c r="T29" s="83">
        <f t="shared" si="2"/>
        <v>37</v>
      </c>
      <c r="U29" s="77"/>
    </row>
    <row r="30" spans="1:22" s="5" customFormat="1" ht="27" customHeight="1">
      <c r="A30" s="72">
        <v>22</v>
      </c>
      <c r="B30" s="71">
        <v>111619210</v>
      </c>
      <c r="C30" s="71" t="s">
        <v>46</v>
      </c>
      <c r="D30" s="78">
        <v>1</v>
      </c>
      <c r="E30" s="78">
        <v>1</v>
      </c>
      <c r="F30" s="78">
        <v>5.5</v>
      </c>
      <c r="G30" s="78">
        <v>3.5</v>
      </c>
      <c r="H30" s="79">
        <v>4.125</v>
      </c>
      <c r="I30" s="80">
        <v>8</v>
      </c>
      <c r="J30" s="80">
        <v>7</v>
      </c>
      <c r="K30" s="80">
        <v>8</v>
      </c>
      <c r="L30" s="80">
        <v>8</v>
      </c>
      <c r="M30" s="80">
        <v>7</v>
      </c>
      <c r="N30" s="81">
        <v>7.6</v>
      </c>
      <c r="O30" s="78">
        <v>14</v>
      </c>
      <c r="P30" s="81">
        <v>8.75</v>
      </c>
      <c r="Q30" s="81">
        <v>20.475000000000001</v>
      </c>
      <c r="R30" s="82">
        <v>20.75</v>
      </c>
      <c r="S30" s="81">
        <v>17.118749999999999</v>
      </c>
      <c r="T30" s="83">
        <f t="shared" si="2"/>
        <v>38</v>
      </c>
      <c r="U30" s="77"/>
    </row>
    <row r="31" spans="1:22" s="5" customFormat="1" ht="24.75" customHeight="1">
      <c r="A31" s="72">
        <v>23</v>
      </c>
      <c r="B31" s="71">
        <v>111619217</v>
      </c>
      <c r="C31" s="71" t="s">
        <v>47</v>
      </c>
      <c r="D31" s="78">
        <v>3</v>
      </c>
      <c r="E31" s="78">
        <v>2.5</v>
      </c>
      <c r="F31" s="78">
        <v>3.5</v>
      </c>
      <c r="G31" s="78">
        <v>2</v>
      </c>
      <c r="H31" s="79">
        <v>4.125</v>
      </c>
      <c r="I31" s="80">
        <v>7</v>
      </c>
      <c r="J31" s="80">
        <v>7</v>
      </c>
      <c r="K31" s="80">
        <v>8</v>
      </c>
      <c r="L31" s="80">
        <v>6</v>
      </c>
      <c r="M31" s="80">
        <v>7</v>
      </c>
      <c r="N31" s="81">
        <v>7</v>
      </c>
      <c r="O31" s="78">
        <v>9.5</v>
      </c>
      <c r="P31" s="81">
        <v>5.9375</v>
      </c>
      <c r="Q31" s="81">
        <v>17.0625</v>
      </c>
      <c r="R31" s="82">
        <v>25</v>
      </c>
      <c r="S31" s="81">
        <v>20.625</v>
      </c>
      <c r="T31" s="83">
        <f t="shared" si="2"/>
        <v>38</v>
      </c>
      <c r="U31" s="77"/>
    </row>
    <row r="32" spans="1:22" s="5" customFormat="1" ht="27" customHeight="1">
      <c r="A32" s="72">
        <v>24</v>
      </c>
      <c r="B32" s="71">
        <v>111619223</v>
      </c>
      <c r="C32" s="71" t="s">
        <v>48</v>
      </c>
      <c r="D32" s="78">
        <v>3</v>
      </c>
      <c r="E32" s="78"/>
      <c r="F32" s="78"/>
      <c r="G32" s="78"/>
      <c r="H32" s="79">
        <v>1.125</v>
      </c>
      <c r="I32" s="80"/>
      <c r="J32" s="80"/>
      <c r="K32" s="80"/>
      <c r="L32" s="80"/>
      <c r="M32" s="80"/>
      <c r="N32" s="81">
        <v>0</v>
      </c>
      <c r="O32" s="78"/>
      <c r="P32" s="81">
        <v>0</v>
      </c>
      <c r="Q32" s="81">
        <v>1.125</v>
      </c>
      <c r="R32" s="82"/>
      <c r="S32" s="81">
        <v>0</v>
      </c>
      <c r="T32" s="83">
        <f>Q32+S32</f>
        <v>1.125</v>
      </c>
      <c r="U32" s="77"/>
    </row>
    <row r="33" spans="1:21" s="5" customFormat="1" ht="31.5" customHeight="1">
      <c r="A33" s="72">
        <v>25</v>
      </c>
      <c r="B33" s="71">
        <v>111619236</v>
      </c>
      <c r="C33" s="71" t="s">
        <v>49</v>
      </c>
      <c r="D33" s="78">
        <v>5</v>
      </c>
      <c r="E33" s="78">
        <v>3</v>
      </c>
      <c r="F33" s="78">
        <v>4.5</v>
      </c>
      <c r="G33" s="78">
        <v>4</v>
      </c>
      <c r="H33" s="79">
        <v>6.1875</v>
      </c>
      <c r="I33" s="80">
        <v>9</v>
      </c>
      <c r="J33" s="80">
        <v>8</v>
      </c>
      <c r="K33" s="80">
        <v>9</v>
      </c>
      <c r="L33" s="80">
        <v>9</v>
      </c>
      <c r="M33" s="80">
        <v>8</v>
      </c>
      <c r="N33" s="81">
        <v>8.6</v>
      </c>
      <c r="O33" s="78">
        <v>29</v>
      </c>
      <c r="P33" s="81">
        <v>18.125</v>
      </c>
      <c r="Q33" s="81">
        <v>32.912500000000001</v>
      </c>
      <c r="R33" s="82">
        <v>36.75</v>
      </c>
      <c r="S33" s="81">
        <v>30.318749999999998</v>
      </c>
      <c r="T33" s="83">
        <f>ROUNDUP(Q33+S33,0)</f>
        <v>64</v>
      </c>
      <c r="U33" s="77"/>
    </row>
    <row r="34" spans="1:21" s="5" customFormat="1" ht="33.75" customHeight="1">
      <c r="A34" s="72">
        <v>26</v>
      </c>
      <c r="B34" s="71">
        <v>111619237</v>
      </c>
      <c r="C34" s="71" t="s">
        <v>50</v>
      </c>
      <c r="D34" s="78">
        <v>4</v>
      </c>
      <c r="E34" s="78">
        <v>2</v>
      </c>
      <c r="F34" s="78">
        <v>3</v>
      </c>
      <c r="G34" s="78">
        <v>2.5</v>
      </c>
      <c r="H34" s="79">
        <v>4.3125</v>
      </c>
      <c r="I34" s="80">
        <v>10</v>
      </c>
      <c r="J34" s="80">
        <v>9</v>
      </c>
      <c r="K34" s="80">
        <v>8</v>
      </c>
      <c r="L34" s="80">
        <v>9</v>
      </c>
      <c r="M34" s="80">
        <v>9</v>
      </c>
      <c r="N34" s="81">
        <v>9</v>
      </c>
      <c r="O34" s="78">
        <v>36</v>
      </c>
      <c r="P34" s="81">
        <v>22.5</v>
      </c>
      <c r="Q34" s="81">
        <v>35.8125</v>
      </c>
      <c r="R34" s="82">
        <v>33.25</v>
      </c>
      <c r="S34" s="81">
        <v>27.431249999999999</v>
      </c>
      <c r="T34" s="83">
        <f>ROUNDUP(Q34+S34,0)</f>
        <v>64</v>
      </c>
      <c r="U34" s="77"/>
    </row>
    <row r="35" spans="1:21" s="5" customFormat="1" ht="24.75" customHeight="1">
      <c r="A35" s="72">
        <v>27</v>
      </c>
      <c r="B35" s="71">
        <v>111619242</v>
      </c>
      <c r="C35" s="71" t="s">
        <v>51</v>
      </c>
      <c r="D35" s="78">
        <v>4.5</v>
      </c>
      <c r="E35" s="78">
        <v>1</v>
      </c>
      <c r="F35" s="78">
        <v>2.5</v>
      </c>
      <c r="G35" s="78"/>
      <c r="H35" s="79">
        <v>3</v>
      </c>
      <c r="I35" s="80">
        <v>10</v>
      </c>
      <c r="J35" s="80">
        <v>6</v>
      </c>
      <c r="K35" s="80">
        <v>7</v>
      </c>
      <c r="L35" s="80">
        <v>6</v>
      </c>
      <c r="M35" s="80">
        <v>7</v>
      </c>
      <c r="N35" s="81">
        <v>7.2</v>
      </c>
      <c r="O35" s="78">
        <v>6.25</v>
      </c>
      <c r="P35" s="81">
        <v>3.90625</v>
      </c>
      <c r="Q35" s="81">
        <v>14.106249999999999</v>
      </c>
      <c r="R35" s="82">
        <v>14.5</v>
      </c>
      <c r="S35" s="81">
        <v>11.962499999999999</v>
      </c>
      <c r="T35" s="83">
        <f>ROUNDUP(Q35+S35,0)</f>
        <v>27</v>
      </c>
      <c r="U35" s="77"/>
    </row>
    <row r="36" spans="1:21" s="5" customFormat="1" ht="27.75" customHeight="1">
      <c r="A36" s="72">
        <v>28</v>
      </c>
      <c r="B36" s="71">
        <v>111619246</v>
      </c>
      <c r="C36" s="71" t="s">
        <v>52</v>
      </c>
      <c r="D36" s="78">
        <v>4</v>
      </c>
      <c r="E36" s="78">
        <v>4</v>
      </c>
      <c r="F36" s="78">
        <v>10</v>
      </c>
      <c r="G36" s="78">
        <v>3.5</v>
      </c>
      <c r="H36" s="79">
        <v>8.0625</v>
      </c>
      <c r="I36" s="80">
        <v>10</v>
      </c>
      <c r="J36" s="80">
        <v>9</v>
      </c>
      <c r="K36" s="80">
        <v>7</v>
      </c>
      <c r="L36" s="80">
        <v>8</v>
      </c>
      <c r="M36" s="80">
        <v>7</v>
      </c>
      <c r="N36" s="81">
        <v>8.1999999999999993</v>
      </c>
      <c r="O36" s="78">
        <v>20</v>
      </c>
      <c r="P36" s="81">
        <v>12.5</v>
      </c>
      <c r="Q36" s="81">
        <v>28.762499999999999</v>
      </c>
      <c r="R36" s="82">
        <v>26.5</v>
      </c>
      <c r="S36" s="81">
        <v>21.862499999999997</v>
      </c>
      <c r="T36" s="83">
        <f>ROUNDUP(Q36+S36,0)</f>
        <v>51</v>
      </c>
      <c r="U36" s="77"/>
    </row>
    <row r="37" spans="1:21" s="5" customFormat="1" ht="31.5" customHeight="1">
      <c r="A37" s="72">
        <v>29</v>
      </c>
      <c r="B37" s="71">
        <v>111619253</v>
      </c>
      <c r="C37" s="71" t="s">
        <v>53</v>
      </c>
      <c r="D37" s="78">
        <v>4</v>
      </c>
      <c r="E37" s="78">
        <v>4.5</v>
      </c>
      <c r="F37" s="78">
        <v>3</v>
      </c>
      <c r="G37" s="78">
        <v>6</v>
      </c>
      <c r="H37" s="79">
        <v>6.5625</v>
      </c>
      <c r="I37" s="80">
        <v>10</v>
      </c>
      <c r="J37" s="80">
        <v>4</v>
      </c>
      <c r="K37" s="80">
        <v>7</v>
      </c>
      <c r="L37" s="80">
        <v>7</v>
      </c>
      <c r="M37" s="80">
        <v>8</v>
      </c>
      <c r="N37" s="81">
        <v>7.2</v>
      </c>
      <c r="O37" s="78">
        <v>9</v>
      </c>
      <c r="P37" s="81">
        <v>5.625</v>
      </c>
      <c r="Q37" s="81">
        <v>19.387499999999999</v>
      </c>
      <c r="R37" s="82">
        <v>22</v>
      </c>
      <c r="S37" s="81">
        <v>18.149999999999999</v>
      </c>
      <c r="T37" s="83">
        <f>ROUNDUP(Q37+S37,0)</f>
        <v>38</v>
      </c>
      <c r="U37" s="77"/>
    </row>
    <row r="38" spans="1:21" s="5" customFormat="1" ht="18" customHeight="1">
      <c r="A38" s="14">
        <v>30</v>
      </c>
      <c r="B38" s="71">
        <v>91420387</v>
      </c>
      <c r="C38" s="84" t="s">
        <v>62</v>
      </c>
      <c r="D38" s="78">
        <v>1</v>
      </c>
      <c r="E38" s="78">
        <v>9</v>
      </c>
      <c r="F38" s="78">
        <v>3</v>
      </c>
      <c r="G38" s="78">
        <v>0</v>
      </c>
      <c r="H38" s="79">
        <f t="shared" ref="H38" si="3">SUM(D38:G38)*0.375</f>
        <v>4.875</v>
      </c>
      <c r="I38" s="85">
        <v>8</v>
      </c>
      <c r="J38" s="85">
        <v>7</v>
      </c>
      <c r="K38" s="85">
        <v>6</v>
      </c>
      <c r="L38" s="85">
        <v>7</v>
      </c>
      <c r="M38" s="85">
        <v>6</v>
      </c>
      <c r="N38" s="81">
        <f t="shared" ref="N38" si="4">SUM(I38:M38)/5</f>
        <v>6.8</v>
      </c>
      <c r="O38" s="78">
        <v>10</v>
      </c>
      <c r="P38" s="81">
        <f t="shared" ref="P38" si="5">(5/8)*$O38</f>
        <v>6.25</v>
      </c>
      <c r="Q38" s="81">
        <f t="shared" ref="Q38" si="6">SUM(H38+N38+P38)</f>
        <v>17.925000000000001</v>
      </c>
      <c r="R38" s="86">
        <v>10</v>
      </c>
      <c r="S38" s="81">
        <f t="shared" ref="S38" si="7">R38*0.825</f>
        <v>8.25</v>
      </c>
      <c r="T38" s="83">
        <f t="shared" ref="T38" si="8">ROUNDUP(Q38+S38,0)</f>
        <v>27</v>
      </c>
      <c r="U38" s="21"/>
    </row>
    <row r="39" spans="1:21" s="5" customFormat="1" ht="18" customHeight="1">
      <c r="A39" s="14"/>
      <c r="B39" s="15"/>
      <c r="C39" s="16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30"/>
      <c r="S39" s="17"/>
      <c r="T39" s="17"/>
      <c r="U39" s="21"/>
    </row>
    <row r="40" spans="1:21" s="5" customFormat="1" ht="18" customHeight="1">
      <c r="A40" s="14"/>
      <c r="B40" s="73" t="s">
        <v>17</v>
      </c>
      <c r="C40" s="74"/>
      <c r="D40" s="75" t="s">
        <v>18</v>
      </c>
      <c r="E40" s="75"/>
      <c r="F40" s="75"/>
      <c r="G40" s="75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20"/>
      <c r="S40" s="17"/>
      <c r="T40" s="17"/>
      <c r="U40" s="21"/>
    </row>
    <row r="41" spans="1:21" s="5" customFormat="1" ht="18" customHeight="1">
      <c r="A41" s="14"/>
      <c r="B41" s="22"/>
      <c r="C41" s="16"/>
      <c r="D41" s="20"/>
      <c r="E41" s="20"/>
      <c r="F41" s="20"/>
      <c r="G41" s="20"/>
      <c r="H41" s="23"/>
      <c r="I41" s="23"/>
      <c r="J41" s="23"/>
      <c r="K41" s="23"/>
      <c r="L41" s="23"/>
      <c r="M41" s="23"/>
      <c r="N41" s="23"/>
      <c r="O41" s="36"/>
      <c r="P41" s="36"/>
      <c r="Q41" s="20"/>
      <c r="R41" s="24"/>
      <c r="S41" s="25"/>
      <c r="T41" s="25"/>
      <c r="U41" s="26"/>
    </row>
    <row r="42" spans="1:21">
      <c r="R42" s="27">
        <f>11+2+8+15+15+9</f>
        <v>60</v>
      </c>
    </row>
  </sheetData>
  <sortState ref="B9:U38">
    <sortCondition ref="B9:B38"/>
  </sortState>
  <mergeCells count="6">
    <mergeCell ref="A6:A8"/>
    <mergeCell ref="S6:U6"/>
    <mergeCell ref="O7:P7"/>
    <mergeCell ref="U7:U8"/>
    <mergeCell ref="R7:S7"/>
    <mergeCell ref="I7:M7"/>
  </mergeCells>
  <hyperlinks>
    <hyperlink ref="R5" r:id="rId1"/>
  </hyperlinks>
  <printOptions horizontalCentered="1" verticalCentered="1"/>
  <pageMargins left="0.51" right="0.65" top="1" bottom="1" header="0.5" footer="0.5"/>
  <pageSetup scale="64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mark_breakup_E</vt:lpstr>
      <vt:lpstr>mark_breakup_E!Print_Area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2013-07-03T08:44:35Z</dcterms:modified>
</cp:coreProperties>
</file>