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definedNames>
    <definedName name="_xlnm._FilterDatabase" localSheetId="0" hidden="1">export!$C$1:$Y$3</definedName>
    <definedName name="_xlnm.Print_Area" localSheetId="0">export!$A$4:$Y$26</definedName>
  </definedNames>
  <calcPr calcId="124519"/>
</workbook>
</file>

<file path=xl/calcChain.xml><?xml version="1.0" encoding="utf-8"?>
<calcChain xmlns="http://schemas.openxmlformats.org/spreadsheetml/2006/main">
  <c r="U11" i="2"/>
  <c r="U12"/>
  <c r="U13"/>
  <c r="U14"/>
  <c r="U15"/>
  <c r="U16"/>
  <c r="U17"/>
  <c r="U18"/>
  <c r="U19"/>
  <c r="U21"/>
  <c r="U22"/>
  <c r="U23"/>
  <c r="U24"/>
  <c r="U25"/>
  <c r="U26"/>
  <c r="U10"/>
  <c r="S11"/>
  <c r="S12"/>
  <c r="S13"/>
  <c r="S14"/>
  <c r="S15"/>
  <c r="S16"/>
  <c r="S17"/>
  <c r="S18"/>
  <c r="S19"/>
  <c r="S21"/>
  <c r="S22"/>
  <c r="S23"/>
  <c r="S24"/>
  <c r="S25"/>
  <c r="S26"/>
  <c r="S10"/>
  <c r="Q11"/>
  <c r="Q12"/>
  <c r="Q13"/>
  <c r="Q14"/>
  <c r="Q15"/>
  <c r="Q16"/>
  <c r="Q17"/>
  <c r="Q18"/>
  <c r="Q19"/>
  <c r="Q20"/>
  <c r="Q21"/>
  <c r="Q22"/>
  <c r="Q23"/>
  <c r="Q24"/>
  <c r="Q25"/>
  <c r="Q26"/>
  <c r="Q10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S20" s="1"/>
  <c r="U20" s="1"/>
  <c r="H21"/>
  <c r="I21" s="1"/>
  <c r="H22"/>
  <c r="I22" s="1"/>
  <c r="H23"/>
  <c r="I23" s="1"/>
  <c r="H24"/>
  <c r="I24" s="1"/>
  <c r="H25"/>
  <c r="I25" s="1"/>
  <c r="H26"/>
  <c r="I26" s="1"/>
  <c r="H10"/>
  <c r="I10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K10"/>
  <c r="O10" l="1"/>
  <c r="O19"/>
  <c r="O21"/>
  <c r="O20"/>
  <c r="O11"/>
  <c r="O12"/>
  <c r="O23"/>
  <c r="O25"/>
  <c r="O17"/>
  <c r="O26"/>
  <c r="O16"/>
  <c r="O13"/>
  <c r="O14"/>
  <c r="O15"/>
  <c r="O22"/>
  <c r="O24"/>
  <c r="O18"/>
</calcChain>
</file>

<file path=xl/sharedStrings.xml><?xml version="1.0" encoding="utf-8"?>
<sst xmlns="http://schemas.openxmlformats.org/spreadsheetml/2006/main" count="44" uniqueCount="42">
  <si>
    <t>University of Managment and Technology</t>
  </si>
  <si>
    <t>Control No:_________</t>
  </si>
  <si>
    <t>Office of Controller of Examination</t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</si>
  <si>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</si>
  <si>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</si>
  <si>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t>S.No</t>
  </si>
  <si>
    <t xml:space="preserve">Participant Id: </t>
  </si>
  <si>
    <t>Participant Name:</t>
  </si>
  <si>
    <t>Quizes</t>
  </si>
  <si>
    <t>Total</t>
  </si>
  <si>
    <t>Assignments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</si>
  <si>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</si>
  <si>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</si>
  <si>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</si>
  <si>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</si>
  <si>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:______</t>
    </r>
    <r>
      <rPr>
        <b/>
        <sz val="11"/>
        <color theme="1"/>
        <rFont val="Calibri"/>
        <family val="2"/>
        <scheme val="minor"/>
      </rPr>
      <t>Muhammad Arif Saeed__</t>
    </r>
    <r>
      <rPr>
        <sz val="11"/>
        <color theme="1"/>
        <rFont val="Calibri"/>
        <family val="2"/>
        <scheme val="minor"/>
      </rPr>
      <t>______________________</t>
    </r>
  </si>
  <si>
    <t>CELL#03457246911_________________</t>
  </si>
  <si>
    <r>
      <t>Course Title:</t>
    </r>
    <r>
      <rPr>
        <sz val="11"/>
        <color theme="1"/>
        <rFont val="Calibri"/>
        <family val="2"/>
        <scheme val="minor"/>
      </rPr>
      <t xml:space="preserve">Electronic System Design              </t>
    </r>
  </si>
  <si>
    <r>
      <t>Course Code:</t>
    </r>
    <r>
      <rPr>
        <sz val="11"/>
        <color theme="1"/>
        <rFont val="Calibri"/>
        <family val="2"/>
        <scheme val="minor"/>
      </rPr>
      <t xml:space="preserve">: EE323 </t>
    </r>
  </si>
  <si>
    <t>MUHAMMAD OMAR SAFDAR</t>
  </si>
  <si>
    <t>MUHAMMAD ALI QURESHI</t>
  </si>
  <si>
    <t>MUHAMMAD JAVAID</t>
  </si>
  <si>
    <t>SARMAD PERVAIZ</t>
  </si>
  <si>
    <t>ATEEQ UR REHMAN</t>
  </si>
  <si>
    <t>ABDULLAH BILAL</t>
  </si>
  <si>
    <t>BASHARAT ALI</t>
  </si>
  <si>
    <t>MAAZ BIN TUFAIL</t>
  </si>
  <si>
    <t>BABAR KHAN</t>
  </si>
  <si>
    <t>NOMAN HASSAN</t>
  </si>
  <si>
    <t>QASIM ALI</t>
  </si>
  <si>
    <t>TAHIR SALEEM</t>
  </si>
  <si>
    <t>ZAIN ASHRAF</t>
  </si>
  <si>
    <t>USMAN RASHID CHOUDHARY</t>
  </si>
  <si>
    <t>SAAD AHMED QURESHI</t>
  </si>
  <si>
    <t>MUHAMMAD SIKANDER</t>
  </si>
  <si>
    <r>
      <t>Program:</t>
    </r>
    <r>
      <rPr>
        <sz val="11"/>
        <color theme="1"/>
        <rFont val="Calibri"/>
        <family val="2"/>
        <scheme val="minor"/>
      </rPr>
      <t xml:space="preserve"> BS(EE)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</si>
  <si>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</si>
  <si>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t xml:space="preserve">Mid TREM </t>
  </si>
  <si>
    <t>Graded</t>
  </si>
  <si>
    <t>Final Term</t>
  </si>
  <si>
    <t>Sessionals</t>
  </si>
  <si>
    <t>Final Result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</si>
</sst>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0.0;[Red]0.0"/>
    <numFmt numFmtId="166" formatCode="0.0"/>
    <numFmt numFmtId="167" formatCode="0;[Red]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64" fontId="18" fillId="0" borderId="18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164" fontId="18" fillId="0" borderId="19" xfId="0" applyNumberFormat="1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12" xfId="0" applyBorder="1" applyAlignment="1">
      <alignment wrapText="1"/>
    </xf>
    <xf numFmtId="0" fontId="16" fillId="0" borderId="21" xfId="0" applyFont="1" applyBorder="1" applyAlignment="1">
      <alignment wrapText="1"/>
    </xf>
    <xf numFmtId="0" fontId="0" fillId="33" borderId="18" xfId="0" applyFill="1" applyBorder="1" applyAlignment="1">
      <alignment wrapText="1"/>
    </xf>
    <xf numFmtId="165" fontId="18" fillId="0" borderId="18" xfId="0" applyNumberFormat="1" applyFont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>
      <alignment wrapText="1"/>
    </xf>
    <xf numFmtId="165" fontId="0" fillId="33" borderId="18" xfId="0" applyNumberFormat="1" applyFill="1" applyBorder="1" applyAlignment="1">
      <alignment wrapText="1"/>
    </xf>
    <xf numFmtId="166" fontId="0" fillId="33" borderId="18" xfId="0" applyNumberFormat="1" applyFill="1" applyBorder="1" applyAlignment="1">
      <alignment wrapText="1"/>
    </xf>
    <xf numFmtId="165" fontId="0" fillId="34" borderId="10" xfId="0" applyNumberFormat="1" applyFill="1" applyBorder="1" applyAlignment="1">
      <alignment wrapText="1"/>
    </xf>
    <xf numFmtId="167" fontId="0" fillId="0" borderId="10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  <xf numFmtId="0" fontId="19" fillId="0" borderId="10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22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167" fontId="0" fillId="35" borderId="10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tabSelected="1" topLeftCell="A10" workbookViewId="0">
      <selection activeCell="U10" sqref="U10"/>
    </sheetView>
  </sheetViews>
  <sheetFormatPr defaultRowHeight="15"/>
  <cols>
    <col min="1" max="1" width="5.140625" bestFit="1" customWidth="1"/>
    <col min="2" max="2" width="10.5703125" bestFit="1" customWidth="1"/>
    <col min="3" max="3" width="31.140625" customWidth="1"/>
    <col min="4" max="4" width="4.7109375" customWidth="1"/>
    <col min="5" max="5" width="5.42578125" customWidth="1"/>
    <col min="6" max="6" width="5.5703125" customWidth="1"/>
    <col min="7" max="7" width="4" customWidth="1"/>
    <col min="8" max="8" width="5.5703125" customWidth="1"/>
    <col min="9" max="9" width="9.42578125" customWidth="1"/>
    <col min="10" max="10" width="0.140625" customWidth="1"/>
    <col min="11" max="11" width="4.28515625" customWidth="1"/>
    <col min="12" max="12" width="4.42578125" customWidth="1"/>
    <col min="13" max="14" width="4.5703125" customWidth="1"/>
    <col min="15" max="16" width="0.140625" customWidth="1"/>
    <col min="17" max="17" width="8" customWidth="1"/>
    <col min="18" max="18" width="10.140625" customWidth="1"/>
    <col min="19" max="19" width="11" customWidth="1"/>
    <col min="20" max="20" width="10.42578125" customWidth="1"/>
    <col min="21" max="21" width="9.5703125" customWidth="1"/>
    <col min="22" max="22" width="5.140625" customWidth="1"/>
    <col min="23" max="23" width="7.140625" customWidth="1"/>
    <col min="24" max="24" width="6.5703125" bestFit="1" customWidth="1"/>
    <col min="25" max="25" width="6.42578125" bestFit="1" customWidth="1"/>
  </cols>
  <sheetData>
    <row r="1" spans="1:25" ht="22.5" customHeight="1">
      <c r="A1" s="35"/>
      <c r="B1" s="35"/>
      <c r="C1" s="44" t="s">
        <v>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 t="s">
        <v>1</v>
      </c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7.25" customHeight="1">
      <c r="A2" s="35"/>
      <c r="B2" s="35"/>
      <c r="C2" s="46" t="s">
        <v>2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5" t="s">
        <v>35</v>
      </c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19.5" customHeight="1">
      <c r="A3" s="35"/>
      <c r="B3" s="35"/>
      <c r="C3" s="46" t="s">
        <v>3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5" t="s">
        <v>4</v>
      </c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ht="24.75" customHeight="1">
      <c r="A4" s="35"/>
      <c r="B4" s="3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>
      <c r="A5" s="43" t="s">
        <v>18</v>
      </c>
      <c r="B5" s="43"/>
      <c r="C5" s="43"/>
      <c r="D5" s="43" t="s">
        <v>17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5" t="s">
        <v>36</v>
      </c>
      <c r="U5" s="45"/>
      <c r="V5" s="45"/>
      <c r="W5" s="45"/>
      <c r="X5" s="45"/>
      <c r="Y5" s="45"/>
    </row>
    <row r="6" spans="1: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5"/>
      <c r="U6" s="35"/>
      <c r="V6" s="35"/>
      <c r="W6" s="35"/>
      <c r="X6" s="35"/>
      <c r="Y6" s="35"/>
    </row>
    <row r="7" spans="1:25">
      <c r="A7" s="43" t="s">
        <v>15</v>
      </c>
      <c r="B7" s="43"/>
      <c r="C7" s="43"/>
      <c r="D7" s="43"/>
      <c r="E7" s="43"/>
      <c r="F7" s="43"/>
      <c r="G7" s="43"/>
      <c r="H7" s="43"/>
      <c r="I7" s="6"/>
      <c r="J7" s="43" t="s">
        <v>16</v>
      </c>
      <c r="K7" s="43"/>
      <c r="L7" s="43"/>
      <c r="M7" s="43"/>
      <c r="N7" s="43"/>
      <c r="O7" s="43"/>
      <c r="P7" s="28"/>
      <c r="Q7" s="28"/>
      <c r="R7" s="6"/>
      <c r="S7" s="43"/>
      <c r="T7" s="43"/>
      <c r="U7" s="43"/>
      <c r="V7" s="43"/>
      <c r="W7" s="43"/>
      <c r="X7" s="43"/>
      <c r="Y7" s="43"/>
    </row>
    <row r="8" spans="1:25">
      <c r="A8" s="36"/>
      <c r="B8" s="36"/>
      <c r="C8" s="36"/>
      <c r="D8" s="36"/>
      <c r="E8" s="36"/>
      <c r="F8" s="36"/>
      <c r="G8" s="36"/>
      <c r="H8" s="36"/>
      <c r="I8" s="36"/>
      <c r="J8" s="37"/>
      <c r="K8" s="37"/>
      <c r="L8" s="37"/>
      <c r="M8" s="37"/>
      <c r="N8" s="37"/>
      <c r="O8" s="36"/>
      <c r="P8" s="36"/>
      <c r="Q8" s="37"/>
      <c r="R8" s="36"/>
      <c r="S8" s="36"/>
      <c r="T8" s="36"/>
      <c r="U8" s="36"/>
      <c r="V8" s="36"/>
      <c r="W8" s="36"/>
      <c r="X8" s="36"/>
      <c r="Y8" s="36"/>
    </row>
    <row r="9" spans="1:25" ht="36.75" customHeight="1">
      <c r="A9" s="38" t="s">
        <v>5</v>
      </c>
      <c r="B9" s="38" t="s">
        <v>6</v>
      </c>
      <c r="C9" s="38" t="s">
        <v>7</v>
      </c>
      <c r="D9" s="40" t="s">
        <v>8</v>
      </c>
      <c r="E9" s="41"/>
      <c r="F9" s="41"/>
      <c r="G9" s="41"/>
      <c r="H9" s="2" t="s">
        <v>9</v>
      </c>
      <c r="I9" s="14" t="s">
        <v>38</v>
      </c>
      <c r="J9" s="42" t="s">
        <v>10</v>
      </c>
      <c r="K9" s="42"/>
      <c r="L9" s="42"/>
      <c r="M9" s="42"/>
      <c r="N9" s="42"/>
      <c r="O9" s="11" t="s">
        <v>9</v>
      </c>
      <c r="P9" s="30"/>
      <c r="Q9" s="31" t="s">
        <v>38</v>
      </c>
      <c r="R9" s="29" t="s">
        <v>37</v>
      </c>
      <c r="S9" s="2" t="s">
        <v>40</v>
      </c>
      <c r="T9" s="2" t="s">
        <v>39</v>
      </c>
      <c r="U9" s="23" t="s">
        <v>41</v>
      </c>
      <c r="V9" s="2"/>
      <c r="W9" s="2"/>
      <c r="X9" s="2"/>
      <c r="Y9" s="38"/>
    </row>
    <row r="10" spans="1:25">
      <c r="A10" s="39"/>
      <c r="B10" s="39"/>
      <c r="C10" s="39"/>
      <c r="D10" s="1">
        <v>10</v>
      </c>
      <c r="E10" s="1">
        <v>10</v>
      </c>
      <c r="F10" s="1">
        <v>10</v>
      </c>
      <c r="G10" s="1">
        <v>20</v>
      </c>
      <c r="H10" s="17">
        <f>D10+E10+F10+G10</f>
        <v>50</v>
      </c>
      <c r="I10" s="18">
        <f>H10/50*15</f>
        <v>15</v>
      </c>
      <c r="J10" s="12">
        <v>40</v>
      </c>
      <c r="K10" s="12">
        <f t="shared" ref="K10" si="0">(5/40)*J10</f>
        <v>5</v>
      </c>
      <c r="L10" s="13">
        <v>5</v>
      </c>
      <c r="M10" s="13">
        <v>5</v>
      </c>
      <c r="N10" s="13">
        <v>5</v>
      </c>
      <c r="O10" s="8" t="e">
        <f>K10+L10+M10+#REF!</f>
        <v>#REF!</v>
      </c>
      <c r="P10" s="26"/>
      <c r="Q10" s="32">
        <f>((K10+L10+M10+N10)/20)*10</f>
        <v>10</v>
      </c>
      <c r="R10" s="15">
        <v>25</v>
      </c>
      <c r="S10" s="20">
        <f>I10+Q10+R10</f>
        <v>50</v>
      </c>
      <c r="T10" s="1">
        <v>50</v>
      </c>
      <c r="U10" s="33">
        <f>S10+T10</f>
        <v>100</v>
      </c>
      <c r="V10" s="1"/>
      <c r="W10" s="22"/>
      <c r="X10" s="21"/>
      <c r="Y10" s="39"/>
    </row>
    <row r="11" spans="1:25">
      <c r="A11" s="3">
        <v>1</v>
      </c>
      <c r="B11" s="4">
        <v>101519010</v>
      </c>
      <c r="C11" s="4" t="s">
        <v>19</v>
      </c>
      <c r="D11" s="16">
        <v>10</v>
      </c>
      <c r="E11" s="16">
        <v>2.5</v>
      </c>
      <c r="F11" s="5">
        <v>1.5</v>
      </c>
      <c r="G11" s="1">
        <v>0</v>
      </c>
      <c r="H11" s="17">
        <f t="shared" ref="H11:H26" si="1">D11+E11+F11+G11</f>
        <v>14</v>
      </c>
      <c r="I11" s="18">
        <f t="shared" ref="I11:I26" si="2">H11/50*15</f>
        <v>4.2</v>
      </c>
      <c r="J11" s="10">
        <v>37</v>
      </c>
      <c r="K11" s="9">
        <v>5</v>
      </c>
      <c r="L11" s="16">
        <v>5</v>
      </c>
      <c r="M11" s="1">
        <v>5</v>
      </c>
      <c r="N11" s="1">
        <v>4</v>
      </c>
      <c r="O11" s="8" t="e">
        <f>K11+L11+M11+#REF!</f>
        <v>#REF!</v>
      </c>
      <c r="P11" s="26"/>
      <c r="Q11" s="32">
        <f t="shared" ref="Q11:Q26" si="3">((K11+L11+M11+N11)/20)*10</f>
        <v>9.5</v>
      </c>
      <c r="R11" s="19">
        <v>12</v>
      </c>
      <c r="S11" s="20">
        <f t="shared" ref="S11:S26" si="4">I11+Q11+R11</f>
        <v>25.7</v>
      </c>
      <c r="T11" s="1">
        <v>20</v>
      </c>
      <c r="U11" s="33">
        <f t="shared" ref="U11:U26" si="5">S11+T11</f>
        <v>45.7</v>
      </c>
      <c r="V11" s="16"/>
      <c r="W11" s="22"/>
      <c r="X11" s="21"/>
      <c r="Y11" s="24"/>
    </row>
    <row r="12" spans="1:25" ht="15" customHeight="1">
      <c r="A12" s="3">
        <f>A11+1</f>
        <v>2</v>
      </c>
      <c r="B12" s="4">
        <v>101519013</v>
      </c>
      <c r="C12" s="4" t="s">
        <v>20</v>
      </c>
      <c r="D12" s="16">
        <v>4</v>
      </c>
      <c r="E12" s="16">
        <v>0</v>
      </c>
      <c r="F12" s="5">
        <v>4</v>
      </c>
      <c r="G12" s="1">
        <v>0</v>
      </c>
      <c r="H12" s="17">
        <f t="shared" si="1"/>
        <v>8</v>
      </c>
      <c r="I12" s="18">
        <f t="shared" si="2"/>
        <v>2.4</v>
      </c>
      <c r="J12" s="10">
        <v>38</v>
      </c>
      <c r="K12" s="9">
        <v>5</v>
      </c>
      <c r="L12" s="16">
        <v>4</v>
      </c>
      <c r="M12" s="1">
        <v>5</v>
      </c>
      <c r="N12" s="1">
        <v>0</v>
      </c>
      <c r="O12" s="8" t="e">
        <f>K12+L12+M12+#REF!</f>
        <v>#REF!</v>
      </c>
      <c r="P12" s="26"/>
      <c r="Q12" s="32">
        <f t="shared" si="3"/>
        <v>7</v>
      </c>
      <c r="R12" s="19">
        <v>19</v>
      </c>
      <c r="S12" s="20">
        <f t="shared" si="4"/>
        <v>28.4</v>
      </c>
      <c r="T12" s="1">
        <v>14.5</v>
      </c>
      <c r="U12" s="33">
        <f t="shared" si="5"/>
        <v>42.9</v>
      </c>
      <c r="V12" s="16"/>
      <c r="W12" s="22"/>
      <c r="X12" s="21"/>
      <c r="Y12" s="2"/>
    </row>
    <row r="13" spans="1:25">
      <c r="A13" s="3">
        <f t="shared" ref="A13:A26" si="6">A12+1</f>
        <v>3</v>
      </c>
      <c r="B13" s="4">
        <v>101519052</v>
      </c>
      <c r="C13" s="4" t="s">
        <v>21</v>
      </c>
      <c r="D13" s="16">
        <v>0</v>
      </c>
      <c r="E13" s="16">
        <v>9</v>
      </c>
      <c r="F13" s="5">
        <v>5.5</v>
      </c>
      <c r="G13" s="1">
        <v>0</v>
      </c>
      <c r="H13" s="17">
        <f t="shared" si="1"/>
        <v>14.5</v>
      </c>
      <c r="I13" s="18">
        <f t="shared" si="2"/>
        <v>4.3499999999999996</v>
      </c>
      <c r="J13" s="10">
        <v>24</v>
      </c>
      <c r="K13" s="9">
        <v>5</v>
      </c>
      <c r="L13" s="16">
        <v>3</v>
      </c>
      <c r="M13" s="1">
        <v>5</v>
      </c>
      <c r="N13" s="1">
        <v>4.5</v>
      </c>
      <c r="O13" s="8" t="e">
        <f>K13+L13+M13+#REF!</f>
        <v>#REF!</v>
      </c>
      <c r="P13" s="26"/>
      <c r="Q13" s="32">
        <f t="shared" si="3"/>
        <v>8.75</v>
      </c>
      <c r="R13" s="19">
        <v>15</v>
      </c>
      <c r="S13" s="20">
        <f t="shared" si="4"/>
        <v>28.1</v>
      </c>
      <c r="T13" s="1">
        <v>38</v>
      </c>
      <c r="U13" s="33">
        <f t="shared" si="5"/>
        <v>66.099999999999994</v>
      </c>
      <c r="V13" s="16"/>
      <c r="W13" s="22"/>
      <c r="X13" s="21"/>
      <c r="Y13" s="2"/>
    </row>
    <row r="14" spans="1:25">
      <c r="A14" s="3">
        <f t="shared" si="6"/>
        <v>4</v>
      </c>
      <c r="B14" s="4">
        <v>101519061</v>
      </c>
      <c r="C14" s="4" t="s">
        <v>22</v>
      </c>
      <c r="D14" s="16">
        <v>7</v>
      </c>
      <c r="E14" s="16">
        <v>5.5</v>
      </c>
      <c r="F14" s="5">
        <v>4.5</v>
      </c>
      <c r="G14" s="1">
        <v>18</v>
      </c>
      <c r="H14" s="17">
        <f t="shared" si="1"/>
        <v>35</v>
      </c>
      <c r="I14" s="18">
        <f t="shared" si="2"/>
        <v>10.5</v>
      </c>
      <c r="J14" s="10">
        <v>39</v>
      </c>
      <c r="K14" s="9">
        <v>5</v>
      </c>
      <c r="L14" s="16">
        <v>5</v>
      </c>
      <c r="M14" s="1">
        <v>5</v>
      </c>
      <c r="N14" s="1">
        <v>4</v>
      </c>
      <c r="O14" s="8" t="e">
        <f>K14+L14+M14+#REF!</f>
        <v>#REF!</v>
      </c>
      <c r="P14" s="26"/>
      <c r="Q14" s="32">
        <f t="shared" si="3"/>
        <v>9.5</v>
      </c>
      <c r="R14" s="19">
        <v>17</v>
      </c>
      <c r="S14" s="20">
        <f t="shared" si="4"/>
        <v>37</v>
      </c>
      <c r="T14" s="1">
        <v>26.5</v>
      </c>
      <c r="U14" s="33">
        <f t="shared" si="5"/>
        <v>63.5</v>
      </c>
      <c r="V14" s="16"/>
      <c r="W14" s="22"/>
      <c r="X14" s="21"/>
      <c r="Y14" s="2"/>
    </row>
    <row r="15" spans="1:25">
      <c r="A15" s="3">
        <f t="shared" si="6"/>
        <v>5</v>
      </c>
      <c r="B15" s="4">
        <v>101519069</v>
      </c>
      <c r="C15" s="4" t="s">
        <v>23</v>
      </c>
      <c r="D15" s="16">
        <v>9.5</v>
      </c>
      <c r="E15" s="16">
        <v>2.5</v>
      </c>
      <c r="F15" s="5">
        <v>2</v>
      </c>
      <c r="G15" s="1">
        <v>19.5</v>
      </c>
      <c r="H15" s="17">
        <f t="shared" si="1"/>
        <v>33.5</v>
      </c>
      <c r="I15" s="18">
        <f t="shared" si="2"/>
        <v>10.050000000000001</v>
      </c>
      <c r="J15" s="10">
        <v>39</v>
      </c>
      <c r="K15" s="9">
        <v>0</v>
      </c>
      <c r="L15" s="16">
        <v>5</v>
      </c>
      <c r="M15" s="1">
        <v>5</v>
      </c>
      <c r="N15" s="1">
        <v>4.5</v>
      </c>
      <c r="O15" s="8" t="e">
        <f>K15+L15+M15+#REF!</f>
        <v>#REF!</v>
      </c>
      <c r="P15" s="26"/>
      <c r="Q15" s="32">
        <f t="shared" si="3"/>
        <v>7.25</v>
      </c>
      <c r="R15" s="19">
        <v>16</v>
      </c>
      <c r="S15" s="20">
        <f t="shared" si="4"/>
        <v>33.299999999999997</v>
      </c>
      <c r="T15" s="1">
        <v>21.5</v>
      </c>
      <c r="U15" s="33">
        <f t="shared" si="5"/>
        <v>54.8</v>
      </c>
      <c r="V15" s="16"/>
      <c r="W15" s="22"/>
      <c r="X15" s="21"/>
      <c r="Y15" s="2"/>
    </row>
    <row r="16" spans="1:25">
      <c r="A16" s="3">
        <f t="shared" si="6"/>
        <v>6</v>
      </c>
      <c r="B16" s="4">
        <v>101519071</v>
      </c>
      <c r="C16" s="4" t="s">
        <v>24</v>
      </c>
      <c r="D16" s="16">
        <v>0</v>
      </c>
      <c r="E16" s="16">
        <v>6.5</v>
      </c>
      <c r="F16" s="5">
        <v>1.5</v>
      </c>
      <c r="G16" s="1">
        <v>15</v>
      </c>
      <c r="H16" s="17">
        <f t="shared" si="1"/>
        <v>23</v>
      </c>
      <c r="I16" s="18">
        <f t="shared" si="2"/>
        <v>6.9</v>
      </c>
      <c r="J16" s="10">
        <v>36</v>
      </c>
      <c r="K16" s="9">
        <v>0</v>
      </c>
      <c r="L16" s="16">
        <v>5</v>
      </c>
      <c r="M16" s="1">
        <v>5</v>
      </c>
      <c r="N16" s="1">
        <v>4</v>
      </c>
      <c r="O16" s="8" t="e">
        <f>K16+L16+M16+#REF!</f>
        <v>#REF!</v>
      </c>
      <c r="P16" s="26"/>
      <c r="Q16" s="32">
        <f t="shared" si="3"/>
        <v>7</v>
      </c>
      <c r="R16" s="19">
        <v>16.5</v>
      </c>
      <c r="S16" s="20">
        <f t="shared" si="4"/>
        <v>30.4</v>
      </c>
      <c r="T16" s="1">
        <v>26</v>
      </c>
      <c r="U16" s="33">
        <f t="shared" si="5"/>
        <v>56.4</v>
      </c>
      <c r="V16" s="16"/>
      <c r="W16" s="22"/>
      <c r="X16" s="21"/>
      <c r="Y16" s="2"/>
    </row>
    <row r="17" spans="1:25">
      <c r="A17" s="3">
        <f t="shared" si="6"/>
        <v>7</v>
      </c>
      <c r="B17" s="4">
        <v>101519082</v>
      </c>
      <c r="C17" s="4" t="s">
        <v>25</v>
      </c>
      <c r="D17" s="16">
        <v>10</v>
      </c>
      <c r="E17" s="16">
        <v>7.5</v>
      </c>
      <c r="F17" s="5">
        <v>9.5</v>
      </c>
      <c r="G17" s="1">
        <v>6</v>
      </c>
      <c r="H17" s="17">
        <f t="shared" si="1"/>
        <v>33</v>
      </c>
      <c r="I17" s="18">
        <f t="shared" si="2"/>
        <v>9.9</v>
      </c>
      <c r="J17" s="10">
        <v>34</v>
      </c>
      <c r="K17" s="9">
        <v>5</v>
      </c>
      <c r="L17" s="16">
        <v>5</v>
      </c>
      <c r="M17" s="1">
        <v>4.5</v>
      </c>
      <c r="N17" s="1">
        <v>5</v>
      </c>
      <c r="O17" s="8" t="e">
        <f>K17+L17+M17+#REF!</f>
        <v>#REF!</v>
      </c>
      <c r="P17" s="26"/>
      <c r="Q17" s="32">
        <f t="shared" si="3"/>
        <v>9.75</v>
      </c>
      <c r="R17" s="19">
        <v>17</v>
      </c>
      <c r="S17" s="20">
        <f t="shared" si="4"/>
        <v>36.65</v>
      </c>
      <c r="T17" s="1">
        <v>29.5</v>
      </c>
      <c r="U17" s="33">
        <f t="shared" si="5"/>
        <v>66.150000000000006</v>
      </c>
      <c r="V17" s="16"/>
      <c r="W17" s="22"/>
      <c r="X17" s="21"/>
      <c r="Y17" s="2"/>
    </row>
    <row r="18" spans="1:25">
      <c r="A18" s="3">
        <f t="shared" si="6"/>
        <v>8</v>
      </c>
      <c r="B18" s="4">
        <v>101519091</v>
      </c>
      <c r="C18" s="4" t="s">
        <v>26</v>
      </c>
      <c r="D18" s="16">
        <v>3</v>
      </c>
      <c r="E18" s="16">
        <v>2.5</v>
      </c>
      <c r="F18" s="5">
        <v>2.5</v>
      </c>
      <c r="G18" s="1">
        <v>1</v>
      </c>
      <c r="H18" s="17">
        <f t="shared" si="1"/>
        <v>9</v>
      </c>
      <c r="I18" s="18">
        <f t="shared" si="2"/>
        <v>2.6999999999999997</v>
      </c>
      <c r="J18" s="10">
        <v>37</v>
      </c>
      <c r="K18" s="9">
        <v>5</v>
      </c>
      <c r="L18" s="16">
        <v>5</v>
      </c>
      <c r="M18" s="1">
        <v>5</v>
      </c>
      <c r="N18" s="1">
        <v>4</v>
      </c>
      <c r="O18" s="8" t="e">
        <f>K18+L18+M18+#REF!</f>
        <v>#REF!</v>
      </c>
      <c r="P18" s="26"/>
      <c r="Q18" s="32">
        <f t="shared" si="3"/>
        <v>9.5</v>
      </c>
      <c r="R18" s="19">
        <v>8</v>
      </c>
      <c r="S18" s="20">
        <f t="shared" si="4"/>
        <v>20.2</v>
      </c>
      <c r="T18" s="1">
        <v>15</v>
      </c>
      <c r="U18" s="33">
        <f t="shared" si="5"/>
        <v>35.200000000000003</v>
      </c>
      <c r="V18" s="16"/>
      <c r="W18" s="22"/>
      <c r="X18" s="21"/>
      <c r="Y18" s="2"/>
    </row>
    <row r="19" spans="1:25">
      <c r="A19" s="3">
        <f t="shared" si="6"/>
        <v>9</v>
      </c>
      <c r="B19" s="4">
        <v>101519096</v>
      </c>
      <c r="C19" s="4" t="s">
        <v>27</v>
      </c>
      <c r="D19" s="16">
        <v>2</v>
      </c>
      <c r="E19" s="16">
        <v>0</v>
      </c>
      <c r="F19" s="5">
        <v>5.5</v>
      </c>
      <c r="G19" s="1">
        <v>6</v>
      </c>
      <c r="H19" s="17">
        <f t="shared" si="1"/>
        <v>13.5</v>
      </c>
      <c r="I19" s="18">
        <f t="shared" si="2"/>
        <v>4.0500000000000007</v>
      </c>
      <c r="J19" s="10">
        <v>37</v>
      </c>
      <c r="K19" s="9">
        <v>5</v>
      </c>
      <c r="L19" s="16">
        <v>5</v>
      </c>
      <c r="M19" s="1">
        <v>5</v>
      </c>
      <c r="N19" s="1">
        <v>5</v>
      </c>
      <c r="O19" s="8" t="e">
        <f>K19+L19+M19+#REF!</f>
        <v>#REF!</v>
      </c>
      <c r="P19" s="26"/>
      <c r="Q19" s="32">
        <f t="shared" si="3"/>
        <v>10</v>
      </c>
      <c r="R19" s="19">
        <v>17</v>
      </c>
      <c r="S19" s="20">
        <f t="shared" si="4"/>
        <v>31.05</v>
      </c>
      <c r="T19" s="1">
        <v>30.5</v>
      </c>
      <c r="U19" s="33">
        <f t="shared" si="5"/>
        <v>61.55</v>
      </c>
      <c r="V19" s="16"/>
      <c r="W19" s="22"/>
      <c r="X19" s="21"/>
      <c r="Y19" s="2"/>
    </row>
    <row r="20" spans="1:25">
      <c r="A20" s="3">
        <f t="shared" si="6"/>
        <v>10</v>
      </c>
      <c r="B20" s="4">
        <v>101519114</v>
      </c>
      <c r="C20" s="4" t="s">
        <v>28</v>
      </c>
      <c r="D20" s="16">
        <v>5</v>
      </c>
      <c r="E20" s="16">
        <v>3</v>
      </c>
      <c r="F20" s="5">
        <v>4.5</v>
      </c>
      <c r="G20" s="1">
        <v>1</v>
      </c>
      <c r="H20" s="17">
        <f t="shared" si="1"/>
        <v>13.5</v>
      </c>
      <c r="I20" s="18">
        <f t="shared" si="2"/>
        <v>4.0500000000000007</v>
      </c>
      <c r="J20" s="10">
        <v>36</v>
      </c>
      <c r="K20" s="9">
        <v>5</v>
      </c>
      <c r="L20" s="16">
        <v>5</v>
      </c>
      <c r="M20" s="1">
        <v>4</v>
      </c>
      <c r="N20" s="1">
        <v>5</v>
      </c>
      <c r="O20" s="8" t="e">
        <f>K20+L20+M20+#REF!</f>
        <v>#REF!</v>
      </c>
      <c r="P20" s="26"/>
      <c r="Q20" s="32">
        <f t="shared" si="3"/>
        <v>9.5</v>
      </c>
      <c r="R20" s="19">
        <v>10</v>
      </c>
      <c r="S20" s="20">
        <f t="shared" si="4"/>
        <v>23.55</v>
      </c>
      <c r="T20" s="1">
        <v>18</v>
      </c>
      <c r="U20" s="33">
        <f t="shared" si="5"/>
        <v>41.55</v>
      </c>
      <c r="V20" s="16"/>
      <c r="W20" s="22"/>
      <c r="X20" s="21"/>
      <c r="Y20" s="2"/>
    </row>
    <row r="21" spans="1:25">
      <c r="A21" s="3">
        <f t="shared" si="6"/>
        <v>11</v>
      </c>
      <c r="B21" s="4">
        <v>101519115</v>
      </c>
      <c r="C21" s="4" t="s">
        <v>29</v>
      </c>
      <c r="D21" s="16">
        <v>0</v>
      </c>
      <c r="E21" s="16">
        <v>1</v>
      </c>
      <c r="F21" s="5">
        <v>6</v>
      </c>
      <c r="G21" s="1">
        <v>10.5</v>
      </c>
      <c r="H21" s="17">
        <f t="shared" si="1"/>
        <v>17.5</v>
      </c>
      <c r="I21" s="18">
        <f t="shared" si="2"/>
        <v>5.25</v>
      </c>
      <c r="J21" s="10">
        <v>29</v>
      </c>
      <c r="K21" s="9">
        <v>5</v>
      </c>
      <c r="L21" s="16">
        <v>5</v>
      </c>
      <c r="M21" s="1">
        <v>5</v>
      </c>
      <c r="N21" s="1">
        <v>5</v>
      </c>
      <c r="O21" s="8" t="e">
        <f>K21+L21+M21+#REF!</f>
        <v>#REF!</v>
      </c>
      <c r="P21" s="26"/>
      <c r="Q21" s="32">
        <f t="shared" si="3"/>
        <v>10</v>
      </c>
      <c r="R21" s="19">
        <v>12</v>
      </c>
      <c r="S21" s="20">
        <f t="shared" si="4"/>
        <v>27.25</v>
      </c>
      <c r="T21" s="1">
        <v>26</v>
      </c>
      <c r="U21" s="33">
        <f t="shared" si="5"/>
        <v>53.25</v>
      </c>
      <c r="V21" s="16"/>
      <c r="W21" s="22"/>
      <c r="X21" s="21"/>
      <c r="Y21" s="2"/>
    </row>
    <row r="22" spans="1:25">
      <c r="A22" s="3">
        <f t="shared" si="6"/>
        <v>12</v>
      </c>
      <c r="B22" s="4">
        <v>101519137</v>
      </c>
      <c r="C22" s="4" t="s">
        <v>30</v>
      </c>
      <c r="D22" s="16">
        <v>6</v>
      </c>
      <c r="E22" s="16">
        <v>5</v>
      </c>
      <c r="F22" s="5">
        <v>10</v>
      </c>
      <c r="G22" s="1">
        <v>16.5</v>
      </c>
      <c r="H22" s="17">
        <f t="shared" si="1"/>
        <v>37.5</v>
      </c>
      <c r="I22" s="18">
        <f t="shared" si="2"/>
        <v>11.25</v>
      </c>
      <c r="J22" s="10">
        <v>30</v>
      </c>
      <c r="K22" s="9">
        <v>5</v>
      </c>
      <c r="L22" s="16">
        <v>5</v>
      </c>
      <c r="M22" s="1">
        <v>4</v>
      </c>
      <c r="N22" s="1">
        <v>4.5</v>
      </c>
      <c r="O22" s="8" t="e">
        <f>K22+L22+M22+#REF!</f>
        <v>#REF!</v>
      </c>
      <c r="P22" s="26"/>
      <c r="Q22" s="32">
        <f t="shared" si="3"/>
        <v>9.25</v>
      </c>
      <c r="R22" s="19">
        <v>24</v>
      </c>
      <c r="S22" s="20">
        <f t="shared" si="4"/>
        <v>44.5</v>
      </c>
      <c r="T22" s="1">
        <v>42</v>
      </c>
      <c r="U22" s="33">
        <f t="shared" si="5"/>
        <v>86.5</v>
      </c>
      <c r="V22" s="16"/>
      <c r="W22" s="22"/>
      <c r="X22" s="21"/>
      <c r="Y22" s="2"/>
    </row>
    <row r="23" spans="1:25">
      <c r="A23" s="3">
        <f t="shared" si="6"/>
        <v>13</v>
      </c>
      <c r="B23" s="4">
        <v>101519193</v>
      </c>
      <c r="C23" s="4" t="s">
        <v>31</v>
      </c>
      <c r="D23" s="16">
        <v>1</v>
      </c>
      <c r="E23" s="16">
        <v>0</v>
      </c>
      <c r="F23" s="5">
        <v>5</v>
      </c>
      <c r="G23" s="1">
        <v>0</v>
      </c>
      <c r="H23" s="17">
        <f t="shared" si="1"/>
        <v>6</v>
      </c>
      <c r="I23" s="18">
        <f t="shared" si="2"/>
        <v>1.7999999999999998</v>
      </c>
      <c r="J23" s="10">
        <v>35</v>
      </c>
      <c r="K23" s="9">
        <v>5</v>
      </c>
      <c r="L23" s="16">
        <v>0</v>
      </c>
      <c r="M23" s="1">
        <v>4</v>
      </c>
      <c r="N23" s="1">
        <v>0</v>
      </c>
      <c r="O23" s="8" t="e">
        <f>K23+L23+M23+#REF!</f>
        <v>#REF!</v>
      </c>
      <c r="P23" s="26"/>
      <c r="Q23" s="32">
        <f t="shared" si="3"/>
        <v>4.5</v>
      </c>
      <c r="R23" s="19">
        <v>17</v>
      </c>
      <c r="S23" s="20">
        <f t="shared" si="4"/>
        <v>23.3</v>
      </c>
      <c r="T23" s="1">
        <v>7</v>
      </c>
      <c r="U23" s="33">
        <f t="shared" si="5"/>
        <v>30.3</v>
      </c>
      <c r="V23" s="16"/>
      <c r="W23" s="22"/>
      <c r="X23" s="21"/>
      <c r="Y23" s="2"/>
    </row>
    <row r="24" spans="1:25">
      <c r="A24" s="3">
        <f t="shared" si="6"/>
        <v>14</v>
      </c>
      <c r="B24" s="4">
        <v>101519195</v>
      </c>
      <c r="C24" s="4" t="s">
        <v>32</v>
      </c>
      <c r="D24" s="16">
        <v>7</v>
      </c>
      <c r="E24" s="16">
        <v>7.5</v>
      </c>
      <c r="F24" s="5">
        <v>4</v>
      </c>
      <c r="G24" s="1">
        <v>1</v>
      </c>
      <c r="H24" s="17">
        <f t="shared" si="1"/>
        <v>19.5</v>
      </c>
      <c r="I24" s="18">
        <f t="shared" si="2"/>
        <v>5.8500000000000005</v>
      </c>
      <c r="J24" s="10">
        <v>34</v>
      </c>
      <c r="K24" s="9">
        <v>5</v>
      </c>
      <c r="L24" s="16">
        <v>5</v>
      </c>
      <c r="M24" s="1">
        <v>4.5</v>
      </c>
      <c r="N24" s="1">
        <v>5</v>
      </c>
      <c r="O24" s="8" t="e">
        <f>K24+L24+M24+#REF!</f>
        <v>#REF!</v>
      </c>
      <c r="P24" s="26"/>
      <c r="Q24" s="32">
        <f t="shared" si="3"/>
        <v>9.75</v>
      </c>
      <c r="R24" s="19">
        <v>15</v>
      </c>
      <c r="S24" s="20">
        <f t="shared" si="4"/>
        <v>30.6</v>
      </c>
      <c r="T24" s="1">
        <v>14</v>
      </c>
      <c r="U24" s="33">
        <f t="shared" si="5"/>
        <v>44.6</v>
      </c>
      <c r="V24" s="16"/>
      <c r="W24" s="22"/>
      <c r="X24" s="21"/>
      <c r="Y24" s="2"/>
    </row>
    <row r="25" spans="1:25">
      <c r="A25" s="3">
        <f t="shared" si="6"/>
        <v>15</v>
      </c>
      <c r="B25" s="4">
        <v>101519207</v>
      </c>
      <c r="C25" s="4" t="s">
        <v>33</v>
      </c>
      <c r="D25" s="16">
        <v>2</v>
      </c>
      <c r="E25" s="16">
        <v>5</v>
      </c>
      <c r="F25" s="5">
        <v>9</v>
      </c>
      <c r="G25" s="1">
        <v>11.5</v>
      </c>
      <c r="H25" s="17">
        <f t="shared" si="1"/>
        <v>27.5</v>
      </c>
      <c r="I25" s="18">
        <f t="shared" si="2"/>
        <v>8.25</v>
      </c>
      <c r="J25" s="10">
        <v>35</v>
      </c>
      <c r="K25" s="9">
        <v>5</v>
      </c>
      <c r="L25" s="16">
        <v>5</v>
      </c>
      <c r="M25" s="1">
        <v>5</v>
      </c>
      <c r="N25" s="1">
        <v>4.5</v>
      </c>
      <c r="O25" s="8" t="e">
        <f>K25+L25+M25+#REF!</f>
        <v>#REF!</v>
      </c>
      <c r="P25" s="26"/>
      <c r="Q25" s="32">
        <f t="shared" si="3"/>
        <v>9.75</v>
      </c>
      <c r="R25" s="19">
        <v>13.5</v>
      </c>
      <c r="S25" s="20">
        <f t="shared" si="4"/>
        <v>31.5</v>
      </c>
      <c r="T25" s="1">
        <v>17.5</v>
      </c>
      <c r="U25" s="33">
        <f t="shared" si="5"/>
        <v>49</v>
      </c>
      <c r="V25" s="16"/>
      <c r="W25" s="22"/>
      <c r="X25" s="21"/>
      <c r="Y25" s="2"/>
    </row>
    <row r="26" spans="1:25">
      <c r="A26" s="3">
        <f t="shared" si="6"/>
        <v>16</v>
      </c>
      <c r="B26" s="4">
        <v>101519209</v>
      </c>
      <c r="C26" s="4" t="s">
        <v>34</v>
      </c>
      <c r="D26" s="16">
        <v>10</v>
      </c>
      <c r="E26" s="16">
        <v>4</v>
      </c>
      <c r="F26" s="5">
        <v>7</v>
      </c>
      <c r="G26" s="1">
        <v>17</v>
      </c>
      <c r="H26" s="17">
        <f t="shared" si="1"/>
        <v>38</v>
      </c>
      <c r="I26" s="18">
        <f t="shared" si="2"/>
        <v>11.4</v>
      </c>
      <c r="J26" s="10">
        <v>0</v>
      </c>
      <c r="K26" s="9">
        <v>5</v>
      </c>
      <c r="L26" s="16">
        <v>4</v>
      </c>
      <c r="M26" s="1">
        <v>5</v>
      </c>
      <c r="N26" s="1">
        <v>5</v>
      </c>
      <c r="O26" s="8" t="e">
        <f>K26+L26+M26+#REF!</f>
        <v>#REF!</v>
      </c>
      <c r="P26" s="26"/>
      <c r="Q26" s="32">
        <f t="shared" si="3"/>
        <v>9.5</v>
      </c>
      <c r="R26" s="19">
        <v>20.5</v>
      </c>
      <c r="S26" s="20">
        <f t="shared" si="4"/>
        <v>41.4</v>
      </c>
      <c r="T26" s="1">
        <v>33</v>
      </c>
      <c r="U26" s="33">
        <f t="shared" si="5"/>
        <v>74.400000000000006</v>
      </c>
      <c r="V26" s="16"/>
      <c r="W26" s="22"/>
      <c r="X26" s="21"/>
      <c r="Y26" s="2"/>
    </row>
    <row r="28" spans="1:25" ht="19.5" customHeight="1">
      <c r="A28" s="25"/>
      <c r="B28" s="25"/>
      <c r="C28" s="25"/>
      <c r="D28" s="25"/>
      <c r="E28" s="25"/>
      <c r="F28" s="25"/>
      <c r="G28" s="25"/>
      <c r="H28" s="25"/>
      <c r="I28" s="26"/>
      <c r="J28" s="25"/>
      <c r="K28" s="25"/>
      <c r="L28" s="25"/>
      <c r="M28" s="25"/>
      <c r="N28" s="25"/>
      <c r="O28" s="25"/>
      <c r="P28" s="26"/>
      <c r="Q28" s="26"/>
      <c r="R28" s="26"/>
      <c r="S28" s="25"/>
      <c r="T28" s="25"/>
      <c r="U28" s="25"/>
      <c r="V28" s="25"/>
      <c r="W28" s="25"/>
      <c r="X28" s="25"/>
      <c r="Y28" s="25"/>
    </row>
    <row r="29" spans="1:25" ht="19.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 ht="19.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15" customHeight="1">
      <c r="A31" s="27" t="s">
        <v>11</v>
      </c>
      <c r="B31" s="27"/>
      <c r="C31" s="27"/>
      <c r="D31" s="27"/>
      <c r="E31" s="27"/>
      <c r="F31" s="27"/>
      <c r="G31" s="27"/>
      <c r="H31" s="27"/>
      <c r="I31" s="7"/>
      <c r="J31" s="34" t="s">
        <v>13</v>
      </c>
      <c r="K31" s="34"/>
      <c r="L31" s="34"/>
      <c r="M31" s="34"/>
      <c r="N31" s="34"/>
      <c r="O31" s="34"/>
      <c r="P31" s="27"/>
      <c r="Q31" s="27"/>
      <c r="R31" s="7"/>
      <c r="S31" s="35"/>
      <c r="T31" s="35"/>
      <c r="U31" s="35"/>
      <c r="V31" s="35"/>
      <c r="W31" s="35"/>
      <c r="X31" s="35"/>
      <c r="Y31" s="35"/>
    </row>
    <row r="32" spans="1:25" ht="15" customHeight="1">
      <c r="A32" s="27" t="s">
        <v>12</v>
      </c>
      <c r="B32" s="27"/>
      <c r="C32" s="27"/>
      <c r="D32" s="27"/>
      <c r="E32" s="27"/>
      <c r="F32" s="27"/>
      <c r="G32" s="27"/>
      <c r="H32" s="27"/>
      <c r="I32" s="7"/>
      <c r="J32" s="34" t="s">
        <v>14</v>
      </c>
      <c r="K32" s="34"/>
      <c r="L32" s="34"/>
      <c r="M32" s="34"/>
      <c r="N32" s="34"/>
      <c r="O32" s="34"/>
      <c r="P32" s="27"/>
      <c r="Q32" s="27"/>
      <c r="R32" s="7"/>
      <c r="S32" s="35"/>
      <c r="T32" s="35"/>
      <c r="U32" s="35"/>
      <c r="V32" s="35"/>
      <c r="W32" s="35"/>
      <c r="X32" s="35"/>
      <c r="Y32" s="35"/>
    </row>
  </sheetData>
  <autoFilter ref="C1:Y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hiddenButton="1" showButton="0"/>
    <filterColumn colId="14" hiddenButton="1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</autoFilter>
  <sortState ref="A11:AF52">
    <sortCondition descending="1" ref="X11:X52"/>
  </sortState>
  <mergeCells count="30">
    <mergeCell ref="A1:B3"/>
    <mergeCell ref="C1:N1"/>
    <mergeCell ref="O1:Y1"/>
    <mergeCell ref="C2:N2"/>
    <mergeCell ref="O2:Y2"/>
    <mergeCell ref="C3:N3"/>
    <mergeCell ref="O3:Y3"/>
    <mergeCell ref="A4:B4"/>
    <mergeCell ref="C4:N4"/>
    <mergeCell ref="O4:Y4"/>
    <mergeCell ref="A5:C5"/>
    <mergeCell ref="D5:S5"/>
    <mergeCell ref="T5:Y5"/>
    <mergeCell ref="A6:C6"/>
    <mergeCell ref="D6:S6"/>
    <mergeCell ref="T6:Y6"/>
    <mergeCell ref="A7:H7"/>
    <mergeCell ref="J7:O7"/>
    <mergeCell ref="S7:Y7"/>
    <mergeCell ref="J31:O31"/>
    <mergeCell ref="J32:O32"/>
    <mergeCell ref="S31:Y31"/>
    <mergeCell ref="S32:Y32"/>
    <mergeCell ref="A8:Y8"/>
    <mergeCell ref="A9:A10"/>
    <mergeCell ref="B9:B10"/>
    <mergeCell ref="C9:C10"/>
    <mergeCell ref="D9:G9"/>
    <mergeCell ref="J9:N9"/>
    <mergeCell ref="Y9:Y10"/>
  </mergeCells>
  <pageMargins left="0.75" right="0.75" top="1" bottom="1" header="0.5" footer="0.5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export!Print_Area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6495</cp:lastModifiedBy>
  <cp:lastPrinted>2013-02-12T08:15:38Z</cp:lastPrinted>
  <dcterms:created xsi:type="dcterms:W3CDTF">2012-11-07T08:56:48Z</dcterms:created>
  <dcterms:modified xsi:type="dcterms:W3CDTF">2013-06-21T11:23:04Z</dcterms:modified>
</cp:coreProperties>
</file>