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BSEE" sheetId="1" r:id="rId1"/>
    <sheet name="BS(H)" sheetId="3" r:id="rId2"/>
  </sheets>
  <definedNames>
    <definedName name="_xlnm.Print_Area" localSheetId="1">'BS(H)'!$A$1:$W$10</definedName>
    <definedName name="_xlnm.Print_Area" localSheetId="0">BSEE!$A$1:$W$24</definedName>
  </definedNames>
  <calcPr calcId="124519"/>
</workbook>
</file>

<file path=xl/calcChain.xml><?xml version="1.0" encoding="utf-8"?>
<calcChain xmlns="http://schemas.openxmlformats.org/spreadsheetml/2006/main">
  <c r="R36" i="1"/>
  <c r="S36" s="1"/>
  <c r="R10" i="3"/>
  <c r="S10" s="1"/>
  <c r="V10" s="1"/>
  <c r="R10" i="1"/>
  <c r="R11"/>
  <c r="R12"/>
  <c r="S12" s="1"/>
  <c r="R13"/>
  <c r="S13" s="1"/>
  <c r="R14"/>
  <c r="R16"/>
  <c r="R17"/>
  <c r="R18"/>
  <c r="R19"/>
  <c r="R20"/>
  <c r="R21"/>
  <c r="R22"/>
  <c r="S23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7"/>
  <c r="R38"/>
  <c r="S38" s="1"/>
  <c r="R39"/>
  <c r="S39" s="1"/>
  <c r="R40"/>
  <c r="S40" s="1"/>
  <c r="R41"/>
  <c r="S41" s="1"/>
  <c r="R42"/>
  <c r="S42" s="1"/>
  <c r="R43"/>
  <c r="S43" s="1"/>
  <c r="R44"/>
  <c r="S44" s="1"/>
  <c r="R9" i="3"/>
  <c r="S9" s="1"/>
  <c r="V9" s="1"/>
  <c r="R9" i="1"/>
  <c r="S14"/>
  <c r="S24"/>
  <c r="W5"/>
  <c r="S10"/>
  <c r="S37"/>
  <c r="S21"/>
  <c r="S9" l="1"/>
  <c r="V10"/>
  <c r="S11"/>
  <c r="V11" s="1"/>
  <c r="V12"/>
  <c r="V13"/>
  <c r="V14"/>
  <c r="S15"/>
  <c r="V15" s="1"/>
  <c r="S16"/>
  <c r="V16" s="1"/>
  <c r="S17"/>
  <c r="V17" s="1"/>
  <c r="S18"/>
  <c r="V18" s="1"/>
  <c r="S19"/>
  <c r="V19" s="1"/>
  <c r="S20"/>
  <c r="S22" l="1"/>
  <c r="V22" s="1"/>
  <c r="V9"/>
  <c r="A1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<sst xmlns="http://schemas.openxmlformats.org/spreadsheetml/2006/main" count="92" uniqueCount="73">
  <si>
    <t>University of Management and Technology</t>
  </si>
  <si>
    <t>Office of Controller of Examinations</t>
  </si>
  <si>
    <t>Award List</t>
  </si>
  <si>
    <t>Course Code:</t>
  </si>
  <si>
    <t>Particulars of Participants</t>
  </si>
  <si>
    <t>TOTAL</t>
  </si>
  <si>
    <t>I.D. No.</t>
  </si>
  <si>
    <t>Name</t>
  </si>
  <si>
    <t>Sr. No.</t>
  </si>
  <si>
    <t>Grades</t>
  </si>
  <si>
    <t>Final</t>
  </si>
  <si>
    <t>BS EE</t>
  </si>
  <si>
    <t>sessionals</t>
  </si>
  <si>
    <t>Total Labs(10)</t>
  </si>
  <si>
    <t>Graded(40)</t>
  </si>
  <si>
    <t>Total</t>
  </si>
  <si>
    <t>Sec A2</t>
  </si>
  <si>
    <t>EE406L</t>
  </si>
  <si>
    <t>Power System Analysis and Design Lab</t>
  </si>
  <si>
    <t>12017019023</t>
  </si>
  <si>
    <t>12017019038</t>
  </si>
  <si>
    <t>12017019042</t>
  </si>
  <si>
    <t>12017019044</t>
  </si>
  <si>
    <t>12017019045</t>
  </si>
  <si>
    <t>12017019068</t>
  </si>
  <si>
    <t>12017019071</t>
  </si>
  <si>
    <t>12017019079</t>
  </si>
  <si>
    <t>12017019081</t>
  </si>
  <si>
    <t>12017019088</t>
  </si>
  <si>
    <t>12017019094</t>
  </si>
  <si>
    <t>12017019100</t>
  </si>
  <si>
    <t>MUHAMMAD USMAN IQBAL</t>
  </si>
  <si>
    <t>MUHAMMAD AHMED</t>
  </si>
  <si>
    <t>MUHAMMAD AHMAD NOOR</t>
  </si>
  <si>
    <t>HAFIZ ADNAN AKRAM</t>
  </si>
  <si>
    <t>NABEEL SHABBIR</t>
  </si>
  <si>
    <t>MUHAMMAD ABDULLAH KHAN</t>
  </si>
  <si>
    <t>MUHAMMAD SHOAIB UR REHMAN</t>
  </si>
  <si>
    <t>MUHAMMAD NAEEM WARIS</t>
  </si>
  <si>
    <t xml:space="preserve">MUHAMMAD NOMAN SADIQ </t>
  </si>
  <si>
    <t>MUHAMMAD ALI QURESHI</t>
  </si>
  <si>
    <t>AMMAR KHALID</t>
  </si>
  <si>
    <t>HASSAN FAREEED CH</t>
  </si>
  <si>
    <t>SAYED IRFAN HAYDER</t>
  </si>
  <si>
    <t>MUGHIS UR REHMAN ANWAR</t>
  </si>
  <si>
    <t>MUHAMMAD YASEEN HANIF</t>
  </si>
  <si>
    <t>MUHAMMAD ADEEL RANA</t>
  </si>
  <si>
    <t>MOHAMMMED AHSAN BILAL</t>
  </si>
  <si>
    <t>MUHAMMAD SHAHBAZ</t>
  </si>
  <si>
    <t>MUHAMMAD AKBER ABDUL REHMAN</t>
  </si>
  <si>
    <t>MUHAMMAD HURR</t>
  </si>
  <si>
    <t>SHERAZ SAEED</t>
  </si>
  <si>
    <t>HAFIZ AHMAD</t>
  </si>
  <si>
    <t>ADEEL BILAL</t>
  </si>
  <si>
    <t>HAFIZ MUHAMMAD REHAN BUTT</t>
  </si>
  <si>
    <t>SHOAIB ASGHAR</t>
  </si>
  <si>
    <t>ALI AHMAD FAROOQ</t>
  </si>
  <si>
    <t>SAAD ABDUL BASIT</t>
  </si>
  <si>
    <t>KHADIJA BHATTI</t>
  </si>
  <si>
    <t>GHULAM MOHYUDIN</t>
  </si>
  <si>
    <t>MUHAMMAD WAQAR</t>
  </si>
  <si>
    <t>MUHAMMAD MUSA BAIG</t>
  </si>
  <si>
    <t>ADNAN ARSHAD ALI</t>
  </si>
  <si>
    <t>AQIB KHALID</t>
  </si>
  <si>
    <t>MUHAMMAD HOMAIR KHAN</t>
  </si>
  <si>
    <t>MUHAMMAD ZUNIR ASGHAR BUTT</t>
  </si>
  <si>
    <t>MUHAMMAD ZOHAIR AMMAR</t>
  </si>
  <si>
    <t xml:space="preserve">Resoruce Person / Instructor: Awais Saeed                     </t>
  </si>
  <si>
    <t>BS(H)</t>
  </si>
  <si>
    <t>ABDUL HANAN SADIQ</t>
  </si>
  <si>
    <t>091420280</t>
  </si>
  <si>
    <t>17-12</t>
  </si>
  <si>
    <t>31-12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</si>
</sst>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4"/>
      <name val="Arial Black"/>
      <family val="2"/>
    </font>
    <font>
      <sz val="14"/>
      <color theme="1"/>
      <name val="Calibri"/>
      <family val="2"/>
      <scheme val="minor"/>
    </font>
    <font>
      <sz val="14"/>
      <name val="Rodchenko"/>
    </font>
    <font>
      <u/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4"/>
      <name val="MS Sans Serif"/>
      <family val="2"/>
    </font>
    <font>
      <b/>
      <i/>
      <sz val="14"/>
      <name val="Arial"/>
      <family val="2"/>
    </font>
    <font>
      <b/>
      <sz val="1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/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/>
    <xf numFmtId="16" fontId="0" fillId="0" borderId="0" xfId="0" applyNumberFormat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/>
    <xf numFmtId="0" fontId="0" fillId="3" borderId="0" xfId="0" applyFill="1"/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57149"/>
          <a:ext cx="723900" cy="6477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topLeftCell="A22" zoomScale="70" zoomScaleNormal="70" workbookViewId="0">
      <selection activeCell="Q47" sqref="Q47"/>
    </sheetView>
  </sheetViews>
  <sheetFormatPr defaultRowHeight="15"/>
  <cols>
    <col min="2" max="2" width="21" customWidth="1"/>
    <col min="3" max="3" width="49.42578125" customWidth="1"/>
    <col min="4" max="4" width="7.140625" style="70" customWidth="1"/>
    <col min="5" max="5" width="8.140625" style="70" customWidth="1"/>
    <col min="6" max="6" width="8" style="70" customWidth="1"/>
    <col min="7" max="7" width="7.85546875" style="70" customWidth="1"/>
    <col min="8" max="8" width="8" style="70" customWidth="1"/>
    <col min="9" max="9" width="7.5703125" style="70" customWidth="1"/>
    <col min="10" max="10" width="8.28515625" style="70" customWidth="1"/>
    <col min="11" max="11" width="8" style="70" customWidth="1"/>
    <col min="12" max="13" width="8.7109375" style="70" customWidth="1"/>
    <col min="14" max="14" width="8.5703125" style="70" customWidth="1"/>
    <col min="15" max="17" width="7.7109375" style="70" customWidth="1"/>
    <col min="18" max="18" width="11.85546875" customWidth="1"/>
    <col min="19" max="19" width="15.5703125" customWidth="1"/>
    <col min="20" max="20" width="8.5703125" customWidth="1"/>
    <col min="21" max="21" width="8.28515625" hidden="1" customWidth="1"/>
    <col min="22" max="22" width="8.28515625" customWidth="1"/>
    <col min="23" max="23" width="11.28515625" customWidth="1"/>
  </cols>
  <sheetData>
    <row r="1" spans="1:23" ht="18.75">
      <c r="A1" s="3"/>
      <c r="B1" s="4"/>
      <c r="C1" s="5" t="s">
        <v>0</v>
      </c>
      <c r="D1" s="65"/>
      <c r="E1" s="65"/>
      <c r="F1" s="71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5"/>
      <c r="S1" s="5"/>
      <c r="T1" s="5"/>
      <c r="U1" s="7"/>
      <c r="V1" s="7"/>
      <c r="W1" s="7"/>
    </row>
    <row r="2" spans="1:23" ht="22.5">
      <c r="A2" s="3"/>
      <c r="B2" s="4"/>
      <c r="C2" s="1" t="s">
        <v>1</v>
      </c>
      <c r="D2" s="65"/>
      <c r="E2" s="65"/>
      <c r="F2" s="71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"/>
      <c r="S2" s="5"/>
      <c r="T2" s="5"/>
      <c r="U2" s="7"/>
      <c r="V2" s="7"/>
      <c r="W2" s="7"/>
    </row>
    <row r="3" spans="1:23" ht="22.5">
      <c r="A3" s="3"/>
      <c r="B3" s="8"/>
      <c r="C3" s="9" t="s">
        <v>2</v>
      </c>
      <c r="D3" s="72"/>
      <c r="E3" s="66"/>
      <c r="F3" s="73"/>
      <c r="G3" s="66"/>
      <c r="H3" s="66"/>
      <c r="I3" s="66"/>
      <c r="J3" s="66"/>
      <c r="K3" s="66" t="s">
        <v>11</v>
      </c>
      <c r="L3" s="66"/>
      <c r="M3" s="66"/>
      <c r="N3" s="66"/>
      <c r="O3" s="66"/>
      <c r="P3" s="66"/>
      <c r="Q3" s="66"/>
      <c r="R3" s="13"/>
      <c r="S3" s="13"/>
      <c r="T3" s="13"/>
      <c r="U3" s="7"/>
      <c r="V3" s="7"/>
      <c r="W3" s="7"/>
    </row>
    <row r="4" spans="1:23" ht="19.5">
      <c r="A4" s="3"/>
      <c r="B4" s="14" t="s">
        <v>3</v>
      </c>
      <c r="C4" s="15" t="s">
        <v>17</v>
      </c>
      <c r="D4" s="24"/>
      <c r="E4" s="67" t="s">
        <v>18</v>
      </c>
      <c r="F4" s="74"/>
      <c r="G4" s="67"/>
      <c r="H4" s="67"/>
      <c r="I4" s="67"/>
      <c r="J4" s="67"/>
      <c r="K4" s="67"/>
      <c r="L4" s="67"/>
      <c r="M4" s="67" t="s">
        <v>16</v>
      </c>
      <c r="N4" s="67"/>
      <c r="O4" s="67"/>
      <c r="P4" s="67"/>
      <c r="Q4" s="67"/>
      <c r="R4" s="18"/>
      <c r="S4" s="18"/>
      <c r="T4" s="18"/>
      <c r="U4" s="19"/>
      <c r="V4" s="19"/>
      <c r="W4" s="19"/>
    </row>
    <row r="5" spans="1:23" ht="19.5">
      <c r="A5" s="3"/>
      <c r="B5" s="46"/>
      <c r="C5" s="13" t="s">
        <v>67</v>
      </c>
      <c r="D5" s="75"/>
      <c r="E5" s="67"/>
      <c r="F5" s="76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8"/>
      <c r="S5" s="18"/>
      <c r="T5" s="18"/>
      <c r="U5" s="19"/>
      <c r="V5" s="19"/>
      <c r="W5" s="19">
        <f>SMALL(D10:P10,3)</f>
        <v>5</v>
      </c>
    </row>
    <row r="6" spans="1:23" ht="19.5">
      <c r="A6" s="3"/>
      <c r="B6" s="20"/>
      <c r="C6" s="22"/>
      <c r="D6" s="77"/>
      <c r="E6" s="67"/>
      <c r="F6" s="7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8"/>
      <c r="S6" s="18"/>
      <c r="T6" s="18"/>
      <c r="U6" s="19"/>
      <c r="V6" s="19"/>
      <c r="W6" s="19"/>
    </row>
    <row r="7" spans="1:23" ht="18.75">
      <c r="A7" s="47"/>
      <c r="B7" s="78" t="s">
        <v>4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61"/>
      <c r="R7" s="24"/>
      <c r="S7" s="24"/>
      <c r="T7" s="24"/>
      <c r="U7" s="25"/>
      <c r="V7" s="26"/>
      <c r="W7" s="7"/>
    </row>
    <row r="8" spans="1:23" ht="54">
      <c r="A8" s="48"/>
      <c r="B8" s="78"/>
      <c r="C8" s="78"/>
      <c r="D8" s="81" t="s">
        <v>12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62"/>
      <c r="R8" s="27" t="s">
        <v>13</v>
      </c>
      <c r="S8" s="27" t="s">
        <v>14</v>
      </c>
      <c r="T8" s="27" t="s">
        <v>10</v>
      </c>
      <c r="U8" s="28" t="s">
        <v>5</v>
      </c>
      <c r="V8" s="28" t="s">
        <v>15</v>
      </c>
      <c r="W8" s="29" t="s">
        <v>9</v>
      </c>
    </row>
    <row r="9" spans="1:23" ht="18.75">
      <c r="A9" s="30" t="s">
        <v>8</v>
      </c>
      <c r="B9" s="30" t="s">
        <v>6</v>
      </c>
      <c r="C9" s="31" t="s">
        <v>7</v>
      </c>
      <c r="D9" s="32">
        <v>10</v>
      </c>
      <c r="E9" s="32">
        <v>10</v>
      </c>
      <c r="F9" s="33">
        <v>10</v>
      </c>
      <c r="G9" s="32">
        <v>10</v>
      </c>
      <c r="H9" s="32">
        <v>10</v>
      </c>
      <c r="I9" s="32">
        <v>10</v>
      </c>
      <c r="J9" s="32">
        <v>10</v>
      </c>
      <c r="K9" s="32">
        <v>10</v>
      </c>
      <c r="L9" s="32">
        <v>10</v>
      </c>
      <c r="M9" s="32">
        <v>10</v>
      </c>
      <c r="N9" s="32">
        <v>10</v>
      </c>
      <c r="O9" s="32">
        <v>10</v>
      </c>
      <c r="P9" s="32">
        <v>10</v>
      </c>
      <c r="Q9" s="32">
        <v>10</v>
      </c>
      <c r="R9" s="28">
        <f>SUM(D9:Q9)-SMALL(D9:Q9,1)-SMALL(D9:Q9,2)-SMALL(D9:Q9,3)-SMALL(D9:Q9,4)</f>
        <v>100</v>
      </c>
      <c r="S9" s="34">
        <f>R9/100*40</f>
        <v>40</v>
      </c>
      <c r="T9" s="28">
        <v>60</v>
      </c>
      <c r="U9" s="32"/>
      <c r="V9" s="33">
        <f>S9+T9</f>
        <v>100</v>
      </c>
      <c r="W9" s="35"/>
    </row>
    <row r="10" spans="1:23" ht="19.5">
      <c r="A10" s="36">
        <v>1</v>
      </c>
      <c r="B10" s="37" t="s">
        <v>19</v>
      </c>
      <c r="C10" s="38" t="s">
        <v>42</v>
      </c>
      <c r="D10" s="39">
        <v>6</v>
      </c>
      <c r="E10" s="39">
        <v>5</v>
      </c>
      <c r="F10" s="39">
        <v>6</v>
      </c>
      <c r="G10" s="39">
        <v>7</v>
      </c>
      <c r="H10" s="39">
        <v>8</v>
      </c>
      <c r="I10" s="39">
        <v>6</v>
      </c>
      <c r="J10" s="39">
        <v>7</v>
      </c>
      <c r="K10" s="39">
        <v>8</v>
      </c>
      <c r="L10" s="39">
        <v>5</v>
      </c>
      <c r="M10" s="39">
        <v>7</v>
      </c>
      <c r="N10" s="39">
        <v>4</v>
      </c>
      <c r="O10" s="39">
        <v>7</v>
      </c>
      <c r="P10" s="39">
        <v>7</v>
      </c>
      <c r="Q10" s="39">
        <v>10</v>
      </c>
      <c r="R10" s="28">
        <f>SUM(D10:Q10)-SMALL(D10:Q10,1)-SMALL(D10:Q10,2)-SMALL(D10:Q10,3)-SMALL(D10:Q10,4)</f>
        <v>73</v>
      </c>
      <c r="S10" s="34">
        <f>R10/100*40</f>
        <v>29.2</v>
      </c>
      <c r="T10" s="34"/>
      <c r="U10" s="40"/>
      <c r="V10" s="33">
        <f t="shared" ref="V10:V22" si="0">S10+T10</f>
        <v>29.2</v>
      </c>
      <c r="W10" s="41"/>
    </row>
    <row r="11" spans="1:23" ht="19.5">
      <c r="A11" s="36">
        <f>A10+1</f>
        <v>2</v>
      </c>
      <c r="B11" s="37" t="s">
        <v>20</v>
      </c>
      <c r="C11" s="38" t="s">
        <v>43</v>
      </c>
      <c r="D11" s="39">
        <v>6</v>
      </c>
      <c r="E11" s="39">
        <v>7</v>
      </c>
      <c r="F11" s="39">
        <v>6</v>
      </c>
      <c r="G11" s="39">
        <v>5</v>
      </c>
      <c r="H11" s="39">
        <v>7</v>
      </c>
      <c r="I11" s="39">
        <v>6</v>
      </c>
      <c r="J11" s="39">
        <v>7</v>
      </c>
      <c r="K11" s="39">
        <v>7</v>
      </c>
      <c r="L11" s="39">
        <v>6</v>
      </c>
      <c r="M11" s="39">
        <v>7</v>
      </c>
      <c r="N11" s="39">
        <v>5</v>
      </c>
      <c r="O11" s="39">
        <v>6</v>
      </c>
      <c r="P11" s="39">
        <v>7</v>
      </c>
      <c r="Q11" s="39">
        <v>10</v>
      </c>
      <c r="R11" s="28">
        <f>SUM(D11:Q11)-SMALL(D11:Q11,1)-SMALL(D11:Q11,2)-SMALL(D11:Q11,3)-SMALL(D11:Q11,4)</f>
        <v>70</v>
      </c>
      <c r="S11" s="34">
        <f t="shared" ref="S11:S44" si="1">R11/100*40</f>
        <v>28</v>
      </c>
      <c r="T11" s="34"/>
      <c r="U11" s="40"/>
      <c r="V11" s="33">
        <f t="shared" si="0"/>
        <v>28</v>
      </c>
      <c r="W11" s="41"/>
    </row>
    <row r="12" spans="1:23" ht="19.5">
      <c r="A12" s="36">
        <f t="shared" ref="A12:A20" si="2">A11+1</f>
        <v>3</v>
      </c>
      <c r="B12" s="37" t="s">
        <v>21</v>
      </c>
      <c r="C12" s="38" t="s">
        <v>44</v>
      </c>
      <c r="D12" s="39">
        <v>5</v>
      </c>
      <c r="E12" s="39">
        <v>6</v>
      </c>
      <c r="F12" s="39">
        <v>5</v>
      </c>
      <c r="G12" s="39">
        <v>8</v>
      </c>
      <c r="H12" s="39">
        <v>9</v>
      </c>
      <c r="I12" s="39">
        <v>6</v>
      </c>
      <c r="J12" s="39">
        <v>5</v>
      </c>
      <c r="K12" s="39">
        <v>5</v>
      </c>
      <c r="L12" s="39">
        <v>6</v>
      </c>
      <c r="M12" s="39">
        <v>8</v>
      </c>
      <c r="N12" s="39">
        <v>8</v>
      </c>
      <c r="O12" s="39">
        <v>6</v>
      </c>
      <c r="P12" s="39">
        <v>8</v>
      </c>
      <c r="Q12" s="39">
        <v>10</v>
      </c>
      <c r="R12" s="28">
        <f>SUM(D12:Q12)-SMALL(D12:Q12,1)-SMALL(D12:Q12,2)-SMALL(D12:Q12,3)-SMALL(D12:Q12,4)</f>
        <v>75</v>
      </c>
      <c r="S12" s="34">
        <f>R12/100*40</f>
        <v>30</v>
      </c>
      <c r="T12" s="34"/>
      <c r="U12" s="40"/>
      <c r="V12" s="33">
        <f t="shared" si="0"/>
        <v>30</v>
      </c>
      <c r="W12" s="41"/>
    </row>
    <row r="13" spans="1:23" ht="19.5">
      <c r="A13" s="36">
        <f t="shared" si="2"/>
        <v>4</v>
      </c>
      <c r="B13" s="37" t="s">
        <v>22</v>
      </c>
      <c r="C13" s="38" t="s">
        <v>45</v>
      </c>
      <c r="D13" s="39">
        <v>6</v>
      </c>
      <c r="E13" s="39">
        <v>5</v>
      </c>
      <c r="F13" s="39">
        <v>7</v>
      </c>
      <c r="G13" s="39">
        <v>9</v>
      </c>
      <c r="H13" s="39">
        <v>8</v>
      </c>
      <c r="I13" s="39">
        <v>7</v>
      </c>
      <c r="J13" s="39">
        <v>8</v>
      </c>
      <c r="K13" s="39">
        <v>7</v>
      </c>
      <c r="L13" s="39">
        <v>6</v>
      </c>
      <c r="M13" s="39">
        <v>6</v>
      </c>
      <c r="N13" s="39">
        <v>5</v>
      </c>
      <c r="O13" s="39">
        <v>5</v>
      </c>
      <c r="P13" s="39">
        <v>6</v>
      </c>
      <c r="Q13" s="39">
        <v>10</v>
      </c>
      <c r="R13" s="28">
        <f>SUM(D13:Q13)-SMALL(D13:Q13,1)-SMALL(D13:Q13,2)-SMALL(D13:Q13,3)-SMALL(D13:Q13,4)</f>
        <v>74</v>
      </c>
      <c r="S13" s="34">
        <f>R13/100*40</f>
        <v>29.6</v>
      </c>
      <c r="T13" s="34"/>
      <c r="U13" s="40"/>
      <c r="V13" s="33">
        <f t="shared" si="0"/>
        <v>29.6</v>
      </c>
      <c r="W13" s="41"/>
    </row>
    <row r="14" spans="1:23" ht="19.5">
      <c r="A14" s="36">
        <f t="shared" si="2"/>
        <v>5</v>
      </c>
      <c r="B14" s="37" t="s">
        <v>23</v>
      </c>
      <c r="C14" s="38" t="s">
        <v>46</v>
      </c>
      <c r="D14" s="39">
        <v>8</v>
      </c>
      <c r="E14" s="39">
        <v>8</v>
      </c>
      <c r="F14" s="39">
        <v>8</v>
      </c>
      <c r="G14" s="39">
        <v>9</v>
      </c>
      <c r="H14" s="39">
        <v>9</v>
      </c>
      <c r="I14" s="39">
        <v>8</v>
      </c>
      <c r="J14" s="39">
        <v>9</v>
      </c>
      <c r="K14" s="39">
        <v>8</v>
      </c>
      <c r="L14" s="39">
        <v>7</v>
      </c>
      <c r="M14" s="39">
        <v>7</v>
      </c>
      <c r="N14" s="39">
        <v>5</v>
      </c>
      <c r="O14" s="39">
        <v>6</v>
      </c>
      <c r="P14" s="39">
        <v>7</v>
      </c>
      <c r="Q14" s="39">
        <v>10</v>
      </c>
      <c r="R14" s="28">
        <f>SUM(D14:Q14)-SMALL(D14:Q14,1)-SMALL(D14:Q14,2)-SMALL(D14:Q14,3)-SMALL(D14:Q14,4)</f>
        <v>84</v>
      </c>
      <c r="S14" s="34">
        <f>R14/100*40</f>
        <v>33.6</v>
      </c>
      <c r="T14" s="34"/>
      <c r="U14" s="40"/>
      <c r="V14" s="33">
        <f t="shared" si="0"/>
        <v>33.6</v>
      </c>
      <c r="W14" s="41"/>
    </row>
    <row r="15" spans="1:23" ht="19.5">
      <c r="A15" s="52">
        <f t="shared" si="2"/>
        <v>6</v>
      </c>
      <c r="B15" s="53" t="s">
        <v>24</v>
      </c>
      <c r="C15" s="54" t="s">
        <v>47</v>
      </c>
      <c r="D15" s="52"/>
      <c r="E15" s="52">
        <v>5</v>
      </c>
      <c r="F15" s="52">
        <v>6</v>
      </c>
      <c r="G15" s="52">
        <v>9</v>
      </c>
      <c r="H15" s="52">
        <v>5</v>
      </c>
      <c r="I15" s="52">
        <v>6</v>
      </c>
      <c r="J15" s="52">
        <v>6</v>
      </c>
      <c r="K15" s="52"/>
      <c r="L15" s="52">
        <v>6</v>
      </c>
      <c r="M15" s="52"/>
      <c r="N15" s="52">
        <v>5</v>
      </c>
      <c r="O15" s="52"/>
      <c r="P15" s="52"/>
      <c r="Q15" s="52"/>
      <c r="R15" s="63"/>
      <c r="S15" s="57">
        <f t="shared" si="1"/>
        <v>0</v>
      </c>
      <c r="T15" s="57"/>
      <c r="U15" s="58"/>
      <c r="V15" s="59">
        <f t="shared" si="0"/>
        <v>0</v>
      </c>
      <c r="W15" s="60"/>
    </row>
    <row r="16" spans="1:23" ht="19.5">
      <c r="A16" s="36">
        <f t="shared" si="2"/>
        <v>7</v>
      </c>
      <c r="B16" s="37" t="s">
        <v>25</v>
      </c>
      <c r="C16" s="38" t="s">
        <v>48</v>
      </c>
      <c r="D16" s="39">
        <v>7</v>
      </c>
      <c r="E16" s="39">
        <v>8</v>
      </c>
      <c r="F16" s="39">
        <v>7</v>
      </c>
      <c r="G16" s="39">
        <v>9</v>
      </c>
      <c r="H16" s="39">
        <v>9</v>
      </c>
      <c r="I16" s="39">
        <v>8</v>
      </c>
      <c r="J16" s="39">
        <v>8</v>
      </c>
      <c r="K16" s="39">
        <v>9</v>
      </c>
      <c r="L16" s="39">
        <v>7</v>
      </c>
      <c r="M16" s="39">
        <v>8</v>
      </c>
      <c r="N16" s="39">
        <v>5</v>
      </c>
      <c r="O16" s="39">
        <v>6</v>
      </c>
      <c r="P16" s="39">
        <v>7</v>
      </c>
      <c r="Q16" s="39">
        <v>10</v>
      </c>
      <c r="R16" s="28">
        <f>SUM(D16:Q16)-SMALL(D16:Q16,1)-SMALL(D16:Q16,2)-SMALL(D16:Q16,3)-SMALL(D16:Q16,4)</f>
        <v>83</v>
      </c>
      <c r="S16" s="34">
        <f t="shared" si="1"/>
        <v>33.199999999999996</v>
      </c>
      <c r="T16" s="34"/>
      <c r="U16" s="40"/>
      <c r="V16" s="33">
        <f t="shared" si="0"/>
        <v>33.199999999999996</v>
      </c>
      <c r="W16" s="41"/>
    </row>
    <row r="17" spans="1:23" ht="19.5">
      <c r="A17" s="36">
        <f t="shared" si="2"/>
        <v>8</v>
      </c>
      <c r="B17" s="37" t="s">
        <v>26</v>
      </c>
      <c r="C17" s="38" t="s">
        <v>49</v>
      </c>
      <c r="D17" s="39">
        <v>6</v>
      </c>
      <c r="E17" s="39">
        <v>7</v>
      </c>
      <c r="F17" s="39">
        <v>5</v>
      </c>
      <c r="G17" s="39">
        <v>8</v>
      </c>
      <c r="H17" s="39">
        <v>9</v>
      </c>
      <c r="I17" s="39">
        <v>7</v>
      </c>
      <c r="J17" s="39">
        <v>5</v>
      </c>
      <c r="K17" s="39">
        <v>5</v>
      </c>
      <c r="L17" s="39">
        <v>9</v>
      </c>
      <c r="M17" s="39">
        <v>8</v>
      </c>
      <c r="N17" s="39">
        <v>8</v>
      </c>
      <c r="O17" s="39">
        <v>5</v>
      </c>
      <c r="P17" s="39">
        <v>7</v>
      </c>
      <c r="Q17" s="39">
        <v>10</v>
      </c>
      <c r="R17" s="28">
        <f>SUM(D17:Q17)-SMALL(D17:Q17,1)-SMALL(D17:Q17,2)-SMALL(D17:Q17,3)-SMALL(D17:Q17,4)</f>
        <v>79</v>
      </c>
      <c r="S17" s="34">
        <f t="shared" si="1"/>
        <v>31.6</v>
      </c>
      <c r="T17" s="34"/>
      <c r="U17" s="40"/>
      <c r="V17" s="33">
        <f t="shared" si="0"/>
        <v>31.6</v>
      </c>
      <c r="W17" s="41"/>
    </row>
    <row r="18" spans="1:23" ht="19.5">
      <c r="A18" s="36">
        <f t="shared" si="2"/>
        <v>9</v>
      </c>
      <c r="B18" s="37" t="s">
        <v>27</v>
      </c>
      <c r="C18" s="38" t="s">
        <v>50</v>
      </c>
      <c r="D18" s="39">
        <v>7</v>
      </c>
      <c r="E18" s="39">
        <v>7</v>
      </c>
      <c r="F18" s="39">
        <v>8</v>
      </c>
      <c r="G18" s="39">
        <v>9</v>
      </c>
      <c r="H18" s="39">
        <v>9</v>
      </c>
      <c r="I18" s="39">
        <v>8</v>
      </c>
      <c r="J18" s="39">
        <v>9</v>
      </c>
      <c r="K18" s="39">
        <v>8</v>
      </c>
      <c r="L18" s="39">
        <v>7</v>
      </c>
      <c r="M18" s="39">
        <v>8</v>
      </c>
      <c r="N18" s="39">
        <v>7</v>
      </c>
      <c r="O18" s="39">
        <v>6</v>
      </c>
      <c r="P18" s="39">
        <v>8</v>
      </c>
      <c r="Q18" s="39">
        <v>10</v>
      </c>
      <c r="R18" s="28">
        <f>SUM(D18:Q18)-SMALL(D18:Q18,1)-SMALL(D18:Q18,2)-SMALL(D18:Q18,3)-SMALL(D18:Q18,4)</f>
        <v>84</v>
      </c>
      <c r="S18" s="34">
        <f t="shared" si="1"/>
        <v>33.6</v>
      </c>
      <c r="T18" s="34"/>
      <c r="U18" s="40"/>
      <c r="V18" s="33">
        <f t="shared" si="0"/>
        <v>33.6</v>
      </c>
      <c r="W18" s="41"/>
    </row>
    <row r="19" spans="1:23" ht="19.5">
      <c r="A19" s="36">
        <f t="shared" si="2"/>
        <v>10</v>
      </c>
      <c r="B19" s="37" t="s">
        <v>28</v>
      </c>
      <c r="C19" s="38" t="s">
        <v>51</v>
      </c>
      <c r="D19" s="39">
        <v>6</v>
      </c>
      <c r="E19" s="39">
        <v>6</v>
      </c>
      <c r="F19" s="39">
        <v>5</v>
      </c>
      <c r="G19" s="39">
        <v>8</v>
      </c>
      <c r="H19" s="39">
        <v>5</v>
      </c>
      <c r="I19" s="39">
        <v>7</v>
      </c>
      <c r="J19" s="39">
        <v>8</v>
      </c>
      <c r="K19" s="39">
        <v>7</v>
      </c>
      <c r="L19" s="39">
        <v>6</v>
      </c>
      <c r="M19" s="39">
        <v>5</v>
      </c>
      <c r="N19" s="39">
        <v>4</v>
      </c>
      <c r="O19" s="39">
        <v>8</v>
      </c>
      <c r="P19" s="39">
        <v>5</v>
      </c>
      <c r="Q19" s="39">
        <v>10</v>
      </c>
      <c r="R19" s="28">
        <f>SUM(D19:Q19)-SMALL(D19:Q19,1)-SMALL(D19:Q19,2)-SMALL(D19:Q19,3)-SMALL(D19:Q19,4)</f>
        <v>71</v>
      </c>
      <c r="S19" s="34">
        <f t="shared" si="1"/>
        <v>28.4</v>
      </c>
      <c r="T19" s="34"/>
      <c r="U19" s="40"/>
      <c r="V19" s="33">
        <f t="shared" si="0"/>
        <v>28.4</v>
      </c>
      <c r="W19" s="41"/>
    </row>
    <row r="20" spans="1:23" ht="19.5">
      <c r="A20" s="36">
        <f t="shared" si="2"/>
        <v>11</v>
      </c>
      <c r="B20" s="37" t="s">
        <v>29</v>
      </c>
      <c r="C20" s="38" t="s">
        <v>52</v>
      </c>
      <c r="D20" s="39">
        <v>6</v>
      </c>
      <c r="E20" s="39">
        <v>6</v>
      </c>
      <c r="F20" s="39">
        <v>6</v>
      </c>
      <c r="G20" s="39">
        <v>9</v>
      </c>
      <c r="H20" s="39">
        <v>8</v>
      </c>
      <c r="I20" s="39">
        <v>7</v>
      </c>
      <c r="J20" s="39">
        <v>8</v>
      </c>
      <c r="K20" s="39">
        <v>6</v>
      </c>
      <c r="L20" s="39">
        <v>5</v>
      </c>
      <c r="M20" s="39">
        <v>7</v>
      </c>
      <c r="N20" s="39">
        <v>5</v>
      </c>
      <c r="O20" s="39">
        <v>9</v>
      </c>
      <c r="P20" s="39">
        <v>6</v>
      </c>
      <c r="Q20" s="39">
        <v>10</v>
      </c>
      <c r="R20" s="28">
        <f>SUM(D20:Q20)-SMALL(D20:Q20,1)-SMALL(D20:Q20,2)-SMALL(D20:Q20,3)-SMALL(D20:Q20,4)</f>
        <v>76</v>
      </c>
      <c r="S20" s="34">
        <f t="shared" si="1"/>
        <v>30.4</v>
      </c>
      <c r="T20" s="34"/>
      <c r="U20" s="40"/>
      <c r="V20" s="33">
        <v>0</v>
      </c>
      <c r="W20" s="41"/>
    </row>
    <row r="21" spans="1:23" ht="19.5">
      <c r="A21" s="36">
        <v>12</v>
      </c>
      <c r="B21" s="37" t="s">
        <v>30</v>
      </c>
      <c r="C21" s="38" t="s">
        <v>53</v>
      </c>
      <c r="D21" s="39">
        <v>7</v>
      </c>
      <c r="E21" s="39">
        <v>7</v>
      </c>
      <c r="F21" s="39">
        <v>8</v>
      </c>
      <c r="G21" s="39">
        <v>8</v>
      </c>
      <c r="H21" s="39">
        <v>8</v>
      </c>
      <c r="I21" s="39">
        <v>7</v>
      </c>
      <c r="J21" s="39">
        <v>8</v>
      </c>
      <c r="K21" s="39">
        <v>8</v>
      </c>
      <c r="L21" s="39">
        <v>6</v>
      </c>
      <c r="M21" s="39">
        <v>9</v>
      </c>
      <c r="N21" s="39">
        <v>6</v>
      </c>
      <c r="O21" s="39">
        <v>9</v>
      </c>
      <c r="P21" s="39">
        <v>9</v>
      </c>
      <c r="Q21" s="39">
        <v>10</v>
      </c>
      <c r="R21" s="28">
        <f>SUM(D21:Q21)-SMALL(D21:Q21,1)-SMALL(D21:Q21,2)-SMALL(D21:Q21,3)-SMALL(D21:Q21,4)</f>
        <v>84</v>
      </c>
      <c r="S21" s="34">
        <f t="shared" si="1"/>
        <v>33.6</v>
      </c>
      <c r="T21" s="34"/>
      <c r="U21" s="40"/>
      <c r="V21" s="33"/>
      <c r="W21" s="41"/>
    </row>
    <row r="22" spans="1:23" ht="19.5">
      <c r="A22" s="36">
        <v>13</v>
      </c>
      <c r="B22" s="37">
        <v>12017019105</v>
      </c>
      <c r="C22" s="38" t="s">
        <v>54</v>
      </c>
      <c r="D22" s="39">
        <v>7</v>
      </c>
      <c r="E22" s="39">
        <v>5</v>
      </c>
      <c r="F22" s="39">
        <v>8</v>
      </c>
      <c r="G22" s="39">
        <v>9</v>
      </c>
      <c r="H22" s="39">
        <v>9</v>
      </c>
      <c r="I22" s="39">
        <v>8</v>
      </c>
      <c r="J22" s="39">
        <v>7</v>
      </c>
      <c r="K22" s="39">
        <v>5</v>
      </c>
      <c r="L22" s="39">
        <v>7</v>
      </c>
      <c r="M22" s="39">
        <v>5</v>
      </c>
      <c r="N22" s="39">
        <v>6</v>
      </c>
      <c r="O22" s="39">
        <v>4</v>
      </c>
      <c r="P22" s="39">
        <v>7</v>
      </c>
      <c r="Q22" s="39">
        <v>10</v>
      </c>
      <c r="R22" s="28">
        <f>SUM(D22:Q22)-SMALL(D22:Q22,1)-SMALL(D22:Q22,2)-SMALL(D22:Q22,3)-SMALL(D22:Q22,4)</f>
        <v>78</v>
      </c>
      <c r="S22" s="34">
        <f t="shared" si="1"/>
        <v>31.200000000000003</v>
      </c>
      <c r="T22" s="34"/>
      <c r="U22" s="40"/>
      <c r="V22" s="33">
        <f t="shared" si="0"/>
        <v>31.200000000000003</v>
      </c>
      <c r="W22" s="41"/>
    </row>
    <row r="23" spans="1:23" ht="18.75">
      <c r="A23" s="52">
        <v>14</v>
      </c>
      <c r="B23" s="53">
        <v>12017019107</v>
      </c>
      <c r="C23" s="54" t="s">
        <v>55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63"/>
      <c r="S23" s="57">
        <f t="shared" si="1"/>
        <v>0</v>
      </c>
      <c r="T23" s="55"/>
      <c r="U23" s="49"/>
      <c r="V23" s="49"/>
      <c r="W23" s="49"/>
    </row>
    <row r="24" spans="1:23" ht="18.75">
      <c r="A24" s="52">
        <v>15</v>
      </c>
      <c r="B24" s="53">
        <v>12017019115</v>
      </c>
      <c r="C24" s="54" t="s">
        <v>56</v>
      </c>
      <c r="D24" s="52">
        <v>6</v>
      </c>
      <c r="E24" s="52">
        <v>5</v>
      </c>
      <c r="F24" s="52">
        <v>5</v>
      </c>
      <c r="G24" s="52">
        <v>8</v>
      </c>
      <c r="H24" s="52">
        <v>0</v>
      </c>
      <c r="I24" s="52">
        <v>6</v>
      </c>
      <c r="J24" s="52">
        <v>7</v>
      </c>
      <c r="K24" s="52">
        <v>5</v>
      </c>
      <c r="L24" s="52">
        <v>0</v>
      </c>
      <c r="M24" s="52">
        <v>6</v>
      </c>
      <c r="N24" s="52">
        <v>5</v>
      </c>
      <c r="O24" s="52">
        <v>0</v>
      </c>
      <c r="P24" s="52"/>
      <c r="Q24" s="52"/>
      <c r="R24" s="63"/>
      <c r="S24" s="57">
        <f t="shared" si="1"/>
        <v>0</v>
      </c>
      <c r="T24" s="55"/>
      <c r="U24" s="49"/>
      <c r="V24" s="49"/>
      <c r="W24" s="49"/>
    </row>
    <row r="25" spans="1:23" ht="18.75">
      <c r="A25" s="36">
        <v>16</v>
      </c>
      <c r="B25" s="37">
        <v>12017019125</v>
      </c>
      <c r="C25" s="38" t="s">
        <v>57</v>
      </c>
      <c r="D25" s="82">
        <v>8</v>
      </c>
      <c r="E25" s="82">
        <v>9</v>
      </c>
      <c r="F25" s="82">
        <v>8</v>
      </c>
      <c r="G25" s="82">
        <v>8</v>
      </c>
      <c r="H25" s="82">
        <v>9</v>
      </c>
      <c r="I25" s="82">
        <v>9</v>
      </c>
      <c r="J25" s="82">
        <v>8</v>
      </c>
      <c r="K25" s="82">
        <v>7</v>
      </c>
      <c r="L25" s="82">
        <v>9</v>
      </c>
      <c r="M25" s="82">
        <v>5</v>
      </c>
      <c r="N25" s="82">
        <v>5</v>
      </c>
      <c r="O25" s="82">
        <v>7</v>
      </c>
      <c r="P25" s="82">
        <v>8</v>
      </c>
      <c r="Q25" s="82">
        <v>10</v>
      </c>
      <c r="R25" s="28">
        <f>SUM(D25:Q25)-SMALL(D25:Q25,1)-SMALL(D25:Q25,2)-SMALL(D25:Q25,3)-SMALL(D25:Q25,4)</f>
        <v>86</v>
      </c>
      <c r="S25" s="34">
        <f t="shared" si="1"/>
        <v>34.4</v>
      </c>
      <c r="T25" s="44"/>
      <c r="U25" s="43"/>
      <c r="V25" s="43"/>
      <c r="W25" s="43"/>
    </row>
    <row r="26" spans="1:23" ht="18.75">
      <c r="A26" s="36">
        <v>17</v>
      </c>
      <c r="B26" s="37">
        <v>12017019131</v>
      </c>
      <c r="C26" s="38" t="s">
        <v>58</v>
      </c>
      <c r="D26" s="84">
        <v>7</v>
      </c>
      <c r="E26" s="84">
        <v>7</v>
      </c>
      <c r="F26" s="84">
        <v>8</v>
      </c>
      <c r="G26" s="84">
        <v>9</v>
      </c>
      <c r="H26" s="84">
        <v>9</v>
      </c>
      <c r="I26" s="84">
        <v>8</v>
      </c>
      <c r="J26" s="84">
        <v>8</v>
      </c>
      <c r="K26" s="84">
        <v>8</v>
      </c>
      <c r="L26" s="84">
        <v>7</v>
      </c>
      <c r="M26" s="84">
        <v>8</v>
      </c>
      <c r="N26" s="84">
        <v>6</v>
      </c>
      <c r="O26" s="84">
        <v>6</v>
      </c>
      <c r="P26" s="84">
        <v>8</v>
      </c>
      <c r="Q26" s="82">
        <v>10</v>
      </c>
      <c r="R26" s="28">
        <f>SUM(D26:Q26)-SMALL(D26:Q26,1)-SMALL(D26:Q26,2)-SMALL(D26:Q26,3)-SMALL(D26:Q26,4)</f>
        <v>83</v>
      </c>
      <c r="S26" s="34">
        <f t="shared" si="1"/>
        <v>33.199999999999996</v>
      </c>
      <c r="T26" s="44"/>
      <c r="U26" s="44"/>
      <c r="V26" s="44"/>
      <c r="W26" s="44"/>
    </row>
    <row r="27" spans="1:23" ht="18.75">
      <c r="A27" s="36">
        <v>18</v>
      </c>
      <c r="B27" s="37">
        <v>12017019150</v>
      </c>
      <c r="C27" s="38" t="s">
        <v>59</v>
      </c>
      <c r="D27" s="84">
        <v>7</v>
      </c>
      <c r="E27" s="84">
        <v>8</v>
      </c>
      <c r="F27" s="84">
        <v>8</v>
      </c>
      <c r="G27" s="84">
        <v>9</v>
      </c>
      <c r="H27" s="84">
        <v>9</v>
      </c>
      <c r="I27" s="84">
        <v>7</v>
      </c>
      <c r="J27" s="84">
        <v>9</v>
      </c>
      <c r="K27" s="84">
        <v>7</v>
      </c>
      <c r="L27" s="84">
        <v>7</v>
      </c>
      <c r="M27" s="84">
        <v>6</v>
      </c>
      <c r="N27" s="84">
        <v>5</v>
      </c>
      <c r="O27" s="84">
        <v>5</v>
      </c>
      <c r="P27" s="84">
        <v>7</v>
      </c>
      <c r="Q27" s="82">
        <v>10</v>
      </c>
      <c r="R27" s="28">
        <f>SUM(D27:Q27)-SMALL(D27:Q27,1)-SMALL(D27:Q27,2)-SMALL(D27:Q27,3)-SMALL(D27:Q27,4)</f>
        <v>81</v>
      </c>
      <c r="S27" s="34">
        <f t="shared" si="1"/>
        <v>32.400000000000006</v>
      </c>
      <c r="T27" s="44"/>
      <c r="U27" s="44"/>
      <c r="V27" s="44"/>
      <c r="W27" s="44"/>
    </row>
    <row r="28" spans="1:23" ht="18.75">
      <c r="A28" s="36">
        <v>19</v>
      </c>
      <c r="B28" s="37">
        <v>12017019153</v>
      </c>
      <c r="C28" s="38" t="s">
        <v>60</v>
      </c>
      <c r="D28" s="84">
        <v>7</v>
      </c>
      <c r="E28" s="84">
        <v>6</v>
      </c>
      <c r="F28" s="84">
        <v>7</v>
      </c>
      <c r="G28" s="84">
        <v>9</v>
      </c>
      <c r="H28" s="84">
        <v>8</v>
      </c>
      <c r="I28" s="84">
        <v>7</v>
      </c>
      <c r="J28" s="84">
        <v>8</v>
      </c>
      <c r="K28" s="84">
        <v>8</v>
      </c>
      <c r="L28" s="84">
        <v>6</v>
      </c>
      <c r="M28" s="84">
        <v>7</v>
      </c>
      <c r="N28" s="84">
        <v>5</v>
      </c>
      <c r="O28" s="84">
        <v>5</v>
      </c>
      <c r="P28" s="84">
        <v>6</v>
      </c>
      <c r="Q28" s="82">
        <v>10</v>
      </c>
      <c r="R28" s="28">
        <f>SUM(D28:Q28)-SMALL(D28:Q28,1)-SMALL(D28:Q28,2)-SMALL(D28:Q28,3)-SMALL(D28:Q28,4)</f>
        <v>77</v>
      </c>
      <c r="S28" s="34">
        <f t="shared" si="1"/>
        <v>30.8</v>
      </c>
      <c r="T28" s="44"/>
      <c r="U28" s="44"/>
      <c r="V28" s="44"/>
      <c r="W28" s="44"/>
    </row>
    <row r="29" spans="1:23" ht="18.75">
      <c r="A29" s="36">
        <v>20</v>
      </c>
      <c r="B29" s="37">
        <v>12017019154</v>
      </c>
      <c r="C29" s="38" t="s">
        <v>61</v>
      </c>
      <c r="D29" s="84">
        <v>7</v>
      </c>
      <c r="E29" s="84">
        <v>7</v>
      </c>
      <c r="F29" s="84">
        <v>8</v>
      </c>
      <c r="G29" s="84">
        <v>9</v>
      </c>
      <c r="H29" s="84">
        <v>9</v>
      </c>
      <c r="I29" s="84">
        <v>7</v>
      </c>
      <c r="J29" s="84">
        <v>9</v>
      </c>
      <c r="K29" s="84">
        <v>8</v>
      </c>
      <c r="L29" s="84">
        <v>7</v>
      </c>
      <c r="M29" s="84">
        <v>8</v>
      </c>
      <c r="N29" s="84">
        <v>7</v>
      </c>
      <c r="O29" s="84">
        <v>8</v>
      </c>
      <c r="P29" s="84">
        <v>8</v>
      </c>
      <c r="Q29" s="82">
        <v>10</v>
      </c>
      <c r="R29" s="28">
        <f>SUM(D29:Q29)-SMALL(D29:Q29,1)-SMALL(D29:Q29,2)-SMALL(D29:Q29,3)-SMALL(D29:Q29,4)</f>
        <v>84</v>
      </c>
      <c r="S29" s="34">
        <f t="shared" si="1"/>
        <v>33.6</v>
      </c>
      <c r="T29" s="44"/>
      <c r="U29" s="44"/>
      <c r="V29" s="44"/>
      <c r="W29" s="44"/>
    </row>
    <row r="30" spans="1:23" ht="18.75">
      <c r="A30" s="36">
        <v>21</v>
      </c>
      <c r="B30" s="37">
        <v>12017019155</v>
      </c>
      <c r="C30" s="38" t="s">
        <v>62</v>
      </c>
      <c r="D30" s="84">
        <v>8</v>
      </c>
      <c r="E30" s="84">
        <v>8</v>
      </c>
      <c r="F30" s="84">
        <v>7</v>
      </c>
      <c r="G30" s="84">
        <v>8</v>
      </c>
      <c r="H30" s="84">
        <v>8</v>
      </c>
      <c r="I30" s="84">
        <v>7</v>
      </c>
      <c r="J30" s="84">
        <v>8</v>
      </c>
      <c r="K30" s="84">
        <v>8</v>
      </c>
      <c r="L30" s="84">
        <v>8</v>
      </c>
      <c r="M30" s="84">
        <v>7</v>
      </c>
      <c r="N30" s="84">
        <v>5</v>
      </c>
      <c r="O30" s="84">
        <v>5</v>
      </c>
      <c r="P30" s="84">
        <v>7</v>
      </c>
      <c r="Q30" s="82">
        <v>10</v>
      </c>
      <c r="R30" s="28">
        <f>SUM(D30:Q30)-SMALL(D30:Q30,1)-SMALL(D30:Q30,2)-SMALL(D30:Q30,3)-SMALL(D30:Q30,4)</f>
        <v>80</v>
      </c>
      <c r="S30" s="34">
        <f t="shared" si="1"/>
        <v>32</v>
      </c>
      <c r="T30" s="44"/>
      <c r="U30" s="44"/>
      <c r="V30" s="44"/>
      <c r="W30" s="44"/>
    </row>
    <row r="31" spans="1:23" ht="18.75">
      <c r="A31" s="36">
        <v>22</v>
      </c>
      <c r="B31" s="37">
        <v>12017019161</v>
      </c>
      <c r="C31" s="38" t="s">
        <v>63</v>
      </c>
      <c r="D31" s="84">
        <v>8</v>
      </c>
      <c r="E31" s="84">
        <v>8</v>
      </c>
      <c r="F31" s="84">
        <v>7</v>
      </c>
      <c r="G31" s="84">
        <v>8</v>
      </c>
      <c r="H31" s="84">
        <v>8</v>
      </c>
      <c r="I31" s="84">
        <v>6</v>
      </c>
      <c r="J31" s="84">
        <v>8</v>
      </c>
      <c r="K31" s="84">
        <v>7</v>
      </c>
      <c r="L31" s="84">
        <v>7</v>
      </c>
      <c r="M31" s="84">
        <v>7</v>
      </c>
      <c r="N31" s="84">
        <v>6</v>
      </c>
      <c r="O31" s="84">
        <v>8</v>
      </c>
      <c r="P31" s="84">
        <v>7</v>
      </c>
      <c r="Q31" s="82">
        <v>10</v>
      </c>
      <c r="R31" s="28">
        <f>SUM(D31:Q31)-SMALL(D31:Q31,1)-SMALL(D31:Q31,2)-SMALL(D31:Q31,3)-SMALL(D31:Q31,4)</f>
        <v>79</v>
      </c>
      <c r="S31" s="34">
        <f t="shared" si="1"/>
        <v>31.6</v>
      </c>
      <c r="T31" s="44"/>
      <c r="U31" s="44"/>
      <c r="V31" s="44"/>
      <c r="W31" s="44"/>
    </row>
    <row r="32" spans="1:23" ht="18.75">
      <c r="A32" s="36">
        <v>23</v>
      </c>
      <c r="B32" s="37">
        <v>12017019162</v>
      </c>
      <c r="C32" s="38" t="s">
        <v>64</v>
      </c>
      <c r="D32" s="84">
        <v>8</v>
      </c>
      <c r="E32" s="84">
        <v>7</v>
      </c>
      <c r="F32" s="84">
        <v>7</v>
      </c>
      <c r="G32" s="84">
        <v>8</v>
      </c>
      <c r="H32" s="84">
        <v>9</v>
      </c>
      <c r="I32" s="84">
        <v>7</v>
      </c>
      <c r="J32" s="84">
        <v>9</v>
      </c>
      <c r="K32" s="84">
        <v>7</v>
      </c>
      <c r="L32" s="84">
        <v>8</v>
      </c>
      <c r="M32" s="84">
        <v>8</v>
      </c>
      <c r="N32" s="84">
        <v>8</v>
      </c>
      <c r="O32" s="84">
        <v>5</v>
      </c>
      <c r="P32" s="84">
        <v>8</v>
      </c>
      <c r="Q32" s="82">
        <v>10</v>
      </c>
      <c r="R32" s="28">
        <f>SUM(D32:Q32)-SMALL(D32:Q32,1)-SMALL(D32:Q32,2)-SMALL(D32:Q32,3)-SMALL(D32:Q32,4)</f>
        <v>83</v>
      </c>
      <c r="S32" s="34">
        <f t="shared" si="1"/>
        <v>33.199999999999996</v>
      </c>
      <c r="T32" s="44"/>
      <c r="U32" s="44"/>
      <c r="V32" s="44"/>
      <c r="W32" s="44"/>
    </row>
    <row r="33" spans="1:23" ht="18.75">
      <c r="A33" s="36">
        <v>24</v>
      </c>
      <c r="B33" s="37">
        <v>12017019171</v>
      </c>
      <c r="C33" s="38" t="s">
        <v>65</v>
      </c>
      <c r="D33" s="84">
        <v>6</v>
      </c>
      <c r="E33" s="84">
        <v>7</v>
      </c>
      <c r="F33" s="84">
        <v>7</v>
      </c>
      <c r="G33" s="84">
        <v>5</v>
      </c>
      <c r="H33" s="84">
        <v>9</v>
      </c>
      <c r="I33" s="84">
        <v>7</v>
      </c>
      <c r="J33" s="84">
        <v>8</v>
      </c>
      <c r="K33" s="84">
        <v>6</v>
      </c>
      <c r="L33" s="84">
        <v>7</v>
      </c>
      <c r="M33" s="84">
        <v>8</v>
      </c>
      <c r="N33" s="84">
        <v>5</v>
      </c>
      <c r="O33" s="84">
        <v>8</v>
      </c>
      <c r="P33" s="84">
        <v>8</v>
      </c>
      <c r="Q33" s="82">
        <v>10</v>
      </c>
      <c r="R33" s="28">
        <f>SUM(D33:Q33)-SMALL(D33:Q33,1)-SMALL(D33:Q33,2)-SMALL(D33:Q33,3)-SMALL(D33:Q33,4)</f>
        <v>79</v>
      </c>
      <c r="S33" s="34">
        <f t="shared" si="1"/>
        <v>31.6</v>
      </c>
      <c r="T33" s="44"/>
      <c r="U33" s="44"/>
      <c r="V33" s="44"/>
      <c r="W33" s="44"/>
    </row>
    <row r="34" spans="1:23" ht="18.75">
      <c r="A34" s="36">
        <v>25</v>
      </c>
      <c r="B34" s="37">
        <v>12017019177</v>
      </c>
      <c r="C34" s="38" t="s">
        <v>66</v>
      </c>
      <c r="D34" s="84">
        <v>6</v>
      </c>
      <c r="E34" s="84">
        <v>6</v>
      </c>
      <c r="F34" s="84">
        <v>6</v>
      </c>
      <c r="G34" s="84">
        <v>5</v>
      </c>
      <c r="H34" s="84">
        <v>8</v>
      </c>
      <c r="I34" s="84">
        <v>6</v>
      </c>
      <c r="J34" s="84">
        <v>6</v>
      </c>
      <c r="K34" s="84">
        <v>5</v>
      </c>
      <c r="L34" s="84">
        <v>7</v>
      </c>
      <c r="M34" s="84">
        <v>7</v>
      </c>
      <c r="N34" s="84">
        <v>7</v>
      </c>
      <c r="O34" s="84">
        <v>7</v>
      </c>
      <c r="P34" s="84">
        <v>8</v>
      </c>
      <c r="Q34" s="82">
        <v>10</v>
      </c>
      <c r="R34" s="28">
        <f>SUM(D34:Q34)-SMALL(D34:Q34,1)-SMALL(D34:Q34,2)-SMALL(D34:Q34,3)-SMALL(D34:Q34,4)</f>
        <v>72</v>
      </c>
      <c r="S34" s="34">
        <f t="shared" si="1"/>
        <v>28.799999999999997</v>
      </c>
      <c r="T34" s="44"/>
      <c r="U34" s="44"/>
      <c r="V34" s="44"/>
      <c r="W34" s="44"/>
    </row>
    <row r="35" spans="1:23" ht="18.75">
      <c r="A35" s="36">
        <v>26</v>
      </c>
      <c r="B35" s="37">
        <v>12017019182</v>
      </c>
      <c r="C35" s="38" t="s">
        <v>31</v>
      </c>
      <c r="D35" s="84">
        <v>7</v>
      </c>
      <c r="E35" s="84">
        <v>8</v>
      </c>
      <c r="F35" s="84">
        <v>8</v>
      </c>
      <c r="G35" s="84">
        <v>8</v>
      </c>
      <c r="H35" s="84">
        <v>9</v>
      </c>
      <c r="I35" s="84">
        <v>8</v>
      </c>
      <c r="J35" s="84">
        <v>9</v>
      </c>
      <c r="K35" s="84">
        <v>8</v>
      </c>
      <c r="L35" s="84">
        <v>5</v>
      </c>
      <c r="M35" s="84">
        <v>9</v>
      </c>
      <c r="N35" s="84">
        <v>9</v>
      </c>
      <c r="O35" s="84">
        <v>8</v>
      </c>
      <c r="P35" s="84">
        <v>8</v>
      </c>
      <c r="Q35" s="82">
        <v>10</v>
      </c>
      <c r="R35" s="28">
        <f>SUM(D35:Q35)-SMALL(D35:Q35,1)-SMALL(D35:Q35,2)-SMALL(D35:Q35,3)-SMALL(D35:Q35,4)</f>
        <v>86</v>
      </c>
      <c r="S35" s="34">
        <f t="shared" si="1"/>
        <v>34.4</v>
      </c>
      <c r="T35" s="44"/>
      <c r="U35" s="44"/>
      <c r="V35" s="44"/>
      <c r="W35" s="44"/>
    </row>
    <row r="36" spans="1:23" ht="18.75">
      <c r="A36" s="36">
        <v>27</v>
      </c>
      <c r="B36" s="37">
        <v>12017019184</v>
      </c>
      <c r="C36" s="38" t="s">
        <v>32</v>
      </c>
      <c r="D36" s="84">
        <v>0</v>
      </c>
      <c r="E36" s="84">
        <v>5</v>
      </c>
      <c r="F36" s="84">
        <v>5</v>
      </c>
      <c r="G36" s="84">
        <v>5</v>
      </c>
      <c r="H36" s="84">
        <v>8</v>
      </c>
      <c r="I36" s="84">
        <v>7</v>
      </c>
      <c r="J36" s="84">
        <v>8</v>
      </c>
      <c r="K36" s="84">
        <v>8</v>
      </c>
      <c r="L36" s="84">
        <v>7</v>
      </c>
      <c r="M36" s="84">
        <v>8</v>
      </c>
      <c r="N36" s="84">
        <v>7</v>
      </c>
      <c r="O36" s="84">
        <v>9</v>
      </c>
      <c r="P36" s="84">
        <v>7</v>
      </c>
      <c r="Q36" s="82">
        <v>10</v>
      </c>
      <c r="R36" s="28">
        <f>SUM(E36:Q36)-SMALL(E36:Q36,1)-SMALL(E36:Q36,2)-SMALL(E36:Q36,3)</f>
        <v>79</v>
      </c>
      <c r="S36" s="34">
        <f>R36/100*40</f>
        <v>31.6</v>
      </c>
      <c r="T36" s="44"/>
      <c r="U36" s="44"/>
      <c r="V36" s="44"/>
      <c r="W36" s="44"/>
    </row>
    <row r="37" spans="1:23" ht="18.75">
      <c r="A37" s="36">
        <v>28</v>
      </c>
      <c r="B37" s="37">
        <v>12017019209</v>
      </c>
      <c r="C37" s="38" t="s">
        <v>33</v>
      </c>
      <c r="D37" s="84">
        <v>6</v>
      </c>
      <c r="E37" s="84">
        <v>6</v>
      </c>
      <c r="F37" s="84">
        <v>8</v>
      </c>
      <c r="G37" s="84">
        <v>8</v>
      </c>
      <c r="H37" s="84">
        <v>9</v>
      </c>
      <c r="I37" s="84">
        <v>8</v>
      </c>
      <c r="J37" s="84">
        <v>9</v>
      </c>
      <c r="K37" s="84">
        <v>8</v>
      </c>
      <c r="L37" s="84">
        <v>7</v>
      </c>
      <c r="M37" s="84">
        <v>7</v>
      </c>
      <c r="N37" s="84">
        <v>5</v>
      </c>
      <c r="O37" s="84">
        <v>7</v>
      </c>
      <c r="P37" s="84">
        <v>7</v>
      </c>
      <c r="Q37" s="82">
        <v>10</v>
      </c>
      <c r="R37" s="28">
        <f>SUM(D37:Q37)-SMALL(D37:Q37,1)-SMALL(D37:Q37,2)-SMALL(D37:Q37,3)-SMALL(D37:Q37,4)</f>
        <v>81</v>
      </c>
      <c r="S37" s="34">
        <f t="shared" si="1"/>
        <v>32.400000000000006</v>
      </c>
      <c r="T37" s="44"/>
      <c r="U37" s="44"/>
      <c r="V37" s="44"/>
      <c r="W37" s="44"/>
    </row>
    <row r="38" spans="1:23" ht="18.75">
      <c r="A38" s="36">
        <v>29</v>
      </c>
      <c r="B38" s="37">
        <v>12017019210</v>
      </c>
      <c r="C38" s="38" t="s">
        <v>34</v>
      </c>
      <c r="D38" s="84">
        <v>6</v>
      </c>
      <c r="E38" s="84">
        <v>6</v>
      </c>
      <c r="F38" s="84">
        <v>7</v>
      </c>
      <c r="G38" s="84">
        <v>8</v>
      </c>
      <c r="H38" s="84">
        <v>8</v>
      </c>
      <c r="I38" s="84">
        <v>6</v>
      </c>
      <c r="J38" s="84">
        <v>6</v>
      </c>
      <c r="K38" s="84">
        <v>7</v>
      </c>
      <c r="L38" s="84">
        <v>6</v>
      </c>
      <c r="M38" s="84">
        <v>6</v>
      </c>
      <c r="N38" s="84">
        <v>5</v>
      </c>
      <c r="O38" s="84">
        <v>8</v>
      </c>
      <c r="P38" s="84">
        <v>6</v>
      </c>
      <c r="Q38" s="82">
        <v>10</v>
      </c>
      <c r="R38" s="28">
        <f>SUM(D38:Q38)-SMALL(D38:Q38,1)-SMALL(D38:Q38,2)-SMALL(D38:Q38,3)-SMALL(D38:Q38,4)</f>
        <v>72</v>
      </c>
      <c r="S38" s="34">
        <f t="shared" si="1"/>
        <v>28.799999999999997</v>
      </c>
      <c r="T38" s="44"/>
      <c r="U38" s="44"/>
      <c r="V38" s="44"/>
      <c r="W38" s="44"/>
    </row>
    <row r="39" spans="1:23" ht="18.75">
      <c r="A39" s="36">
        <v>30</v>
      </c>
      <c r="B39" s="37">
        <v>12017019216</v>
      </c>
      <c r="C39" s="38" t="s">
        <v>35</v>
      </c>
      <c r="D39" s="84">
        <v>4</v>
      </c>
      <c r="E39" s="84">
        <v>5</v>
      </c>
      <c r="F39" s="84">
        <v>6</v>
      </c>
      <c r="G39" s="84">
        <v>8</v>
      </c>
      <c r="H39" s="84">
        <v>7</v>
      </c>
      <c r="I39" s="84">
        <v>7</v>
      </c>
      <c r="J39" s="84">
        <v>8</v>
      </c>
      <c r="K39" s="84">
        <v>8</v>
      </c>
      <c r="L39" s="84">
        <v>6</v>
      </c>
      <c r="M39" s="84">
        <v>5</v>
      </c>
      <c r="N39" s="84">
        <v>5</v>
      </c>
      <c r="O39" s="84">
        <v>8</v>
      </c>
      <c r="P39" s="84">
        <v>6</v>
      </c>
      <c r="Q39" s="82">
        <v>10</v>
      </c>
      <c r="R39" s="28">
        <f>SUM(D39:Q39)-SMALL(D39:Q39,1)-SMALL(D39:Q39,2)-SMALL(D39:Q39,3)-SMALL(D39:Q39,4)</f>
        <v>74</v>
      </c>
      <c r="S39" s="34">
        <f t="shared" si="1"/>
        <v>29.6</v>
      </c>
      <c r="T39" s="44"/>
      <c r="U39" s="44"/>
      <c r="V39" s="44"/>
      <c r="W39" s="44"/>
    </row>
    <row r="40" spans="1:23" ht="18.75">
      <c r="A40" s="36">
        <v>31</v>
      </c>
      <c r="B40" s="37">
        <v>12017019220</v>
      </c>
      <c r="C40" s="38" t="s">
        <v>36</v>
      </c>
      <c r="D40" s="84">
        <v>8</v>
      </c>
      <c r="E40" s="84">
        <v>8</v>
      </c>
      <c r="F40" s="84">
        <v>7</v>
      </c>
      <c r="G40" s="84">
        <v>9</v>
      </c>
      <c r="H40" s="84">
        <v>8</v>
      </c>
      <c r="I40" s="84">
        <v>7</v>
      </c>
      <c r="J40" s="84">
        <v>8</v>
      </c>
      <c r="K40" s="84">
        <v>7</v>
      </c>
      <c r="L40" s="84">
        <v>8</v>
      </c>
      <c r="M40" s="84">
        <v>9</v>
      </c>
      <c r="N40" s="84">
        <v>8</v>
      </c>
      <c r="O40" s="84">
        <v>8</v>
      </c>
      <c r="P40" s="84">
        <v>8</v>
      </c>
      <c r="Q40" s="82">
        <v>10</v>
      </c>
      <c r="R40" s="28">
        <f>SUM(D40:Q40)-SMALL(D40:Q40,1)-SMALL(D40:Q40,2)-SMALL(D40:Q40,3)-SMALL(D40:Q40,4)</f>
        <v>84</v>
      </c>
      <c r="S40" s="34">
        <f t="shared" si="1"/>
        <v>33.6</v>
      </c>
      <c r="T40" s="44"/>
      <c r="U40" s="44"/>
      <c r="V40" s="44"/>
      <c r="W40" s="44"/>
    </row>
    <row r="41" spans="1:23" ht="18.75">
      <c r="A41" s="36">
        <v>32</v>
      </c>
      <c r="B41" s="37">
        <v>12017019236</v>
      </c>
      <c r="C41" s="38" t="s">
        <v>37</v>
      </c>
      <c r="D41" s="84">
        <v>8</v>
      </c>
      <c r="E41" s="84">
        <v>5</v>
      </c>
      <c r="F41" s="84">
        <v>9</v>
      </c>
      <c r="G41" s="84">
        <v>8</v>
      </c>
      <c r="H41" s="84">
        <v>8</v>
      </c>
      <c r="I41" s="84">
        <v>8</v>
      </c>
      <c r="J41" s="84">
        <v>8</v>
      </c>
      <c r="K41" s="84">
        <v>8</v>
      </c>
      <c r="L41" s="84">
        <v>8</v>
      </c>
      <c r="M41" s="84">
        <v>8</v>
      </c>
      <c r="N41" s="84">
        <v>8</v>
      </c>
      <c r="O41" s="84">
        <v>8</v>
      </c>
      <c r="P41" s="84">
        <v>8</v>
      </c>
      <c r="Q41" s="82">
        <v>10</v>
      </c>
      <c r="R41" s="28">
        <f>SUM(D41:Q41)-SMALL(D41:Q41,1)-SMALL(D41:Q41,2)-SMALL(D41:Q41,3)-SMALL(D41:Q41,4)</f>
        <v>83</v>
      </c>
      <c r="S41" s="34">
        <f t="shared" si="1"/>
        <v>33.199999999999996</v>
      </c>
      <c r="T41" s="44"/>
      <c r="U41" s="44"/>
      <c r="V41" s="44"/>
      <c r="W41" s="44"/>
    </row>
    <row r="42" spans="1:23" ht="18.75">
      <c r="A42" s="36">
        <v>33</v>
      </c>
      <c r="B42" s="37">
        <v>12017019241</v>
      </c>
      <c r="C42" s="38" t="s">
        <v>38</v>
      </c>
      <c r="D42" s="84">
        <v>6</v>
      </c>
      <c r="E42" s="84">
        <v>5</v>
      </c>
      <c r="F42" s="84">
        <v>7</v>
      </c>
      <c r="G42" s="84">
        <v>5</v>
      </c>
      <c r="H42" s="84">
        <v>7</v>
      </c>
      <c r="I42" s="84">
        <v>6</v>
      </c>
      <c r="J42" s="84">
        <v>6</v>
      </c>
      <c r="K42" s="84">
        <v>8</v>
      </c>
      <c r="L42" s="84">
        <v>8</v>
      </c>
      <c r="M42" s="84">
        <v>7</v>
      </c>
      <c r="N42" s="84">
        <v>8</v>
      </c>
      <c r="O42" s="84">
        <v>5</v>
      </c>
      <c r="P42" s="84">
        <v>6</v>
      </c>
      <c r="Q42" s="82">
        <v>10</v>
      </c>
      <c r="R42" s="28">
        <f>SUM(D42:Q42)-SMALL(D42:Q42,1)-SMALL(D42:Q42,2)-SMALL(D42:Q42,3)-SMALL(D42:Q42,4)</f>
        <v>73</v>
      </c>
      <c r="S42" s="34">
        <f t="shared" si="1"/>
        <v>29.2</v>
      </c>
      <c r="T42" s="44"/>
      <c r="U42" s="44"/>
      <c r="V42" s="44"/>
      <c r="W42" s="44"/>
    </row>
    <row r="43" spans="1:23" ht="18.75">
      <c r="A43" s="36">
        <v>34</v>
      </c>
      <c r="B43" s="37">
        <v>13018019189</v>
      </c>
      <c r="C43" s="38" t="s">
        <v>39</v>
      </c>
      <c r="D43" s="84">
        <v>5</v>
      </c>
      <c r="E43" s="84">
        <v>5</v>
      </c>
      <c r="F43" s="84">
        <v>6</v>
      </c>
      <c r="G43" s="84">
        <v>8</v>
      </c>
      <c r="H43" s="84">
        <v>8</v>
      </c>
      <c r="I43" s="84">
        <v>8</v>
      </c>
      <c r="J43" s="84">
        <v>7</v>
      </c>
      <c r="K43" s="84">
        <v>5</v>
      </c>
      <c r="L43" s="84">
        <v>5</v>
      </c>
      <c r="M43" s="84">
        <v>7</v>
      </c>
      <c r="N43" s="84">
        <v>5</v>
      </c>
      <c r="O43" s="84">
        <v>5</v>
      </c>
      <c r="P43" s="84">
        <v>6</v>
      </c>
      <c r="Q43" s="82">
        <v>10</v>
      </c>
      <c r="R43" s="28">
        <f>SUM(D43:Q43)-SMALL(D43:Q43,1)-SMALL(D43:Q43,2)-SMALL(D43:Q43,3)-SMALL(D43:Q43,4)</f>
        <v>70</v>
      </c>
      <c r="S43" s="34">
        <f t="shared" si="1"/>
        <v>28</v>
      </c>
      <c r="T43" s="44"/>
      <c r="U43" s="44"/>
      <c r="V43" s="44"/>
      <c r="W43" s="44"/>
    </row>
    <row r="44" spans="1:23" ht="18.75">
      <c r="A44" s="36">
        <v>35</v>
      </c>
      <c r="B44" s="37">
        <v>101519013</v>
      </c>
      <c r="C44" s="38" t="s">
        <v>40</v>
      </c>
      <c r="D44" s="84">
        <v>6</v>
      </c>
      <c r="E44" s="84">
        <v>5</v>
      </c>
      <c r="F44" s="84">
        <v>7</v>
      </c>
      <c r="G44" s="84">
        <v>5</v>
      </c>
      <c r="H44" s="84">
        <v>5</v>
      </c>
      <c r="I44" s="84">
        <v>7</v>
      </c>
      <c r="J44" s="84">
        <v>7</v>
      </c>
      <c r="K44" s="84">
        <v>6</v>
      </c>
      <c r="L44" s="84">
        <v>6</v>
      </c>
      <c r="M44" s="84">
        <v>5</v>
      </c>
      <c r="N44" s="84">
        <v>8</v>
      </c>
      <c r="O44" s="84">
        <v>8</v>
      </c>
      <c r="P44" s="84">
        <v>8</v>
      </c>
      <c r="Q44" s="82">
        <v>10</v>
      </c>
      <c r="R44" s="28">
        <f>SUM(D44:Q44)-SMALL(D44:Q44,1)-SMALL(D44:Q44,2)-SMALL(D44:Q44,3)-SMALL(D44:Q44,4)</f>
        <v>73</v>
      </c>
      <c r="S44" s="34">
        <f t="shared" si="1"/>
        <v>29.2</v>
      </c>
      <c r="T44" s="44"/>
      <c r="U44" s="44"/>
      <c r="V44" s="44"/>
      <c r="W44" s="44"/>
    </row>
    <row r="45" spans="1:23" s="56" customFormat="1" ht="18.75">
      <c r="A45" s="52">
        <v>36</v>
      </c>
      <c r="B45" s="53">
        <v>111619022</v>
      </c>
      <c r="C45" s="54" t="s">
        <v>41</v>
      </c>
      <c r="D45" s="83"/>
      <c r="E45" s="83"/>
      <c r="F45" s="83"/>
      <c r="G45" s="83">
        <v>8</v>
      </c>
      <c r="H45" s="83"/>
      <c r="I45" s="83"/>
      <c r="J45" s="83"/>
      <c r="K45" s="83"/>
      <c r="L45" s="83"/>
      <c r="M45" s="83"/>
      <c r="N45" s="83">
        <v>8</v>
      </c>
      <c r="O45" s="83"/>
      <c r="P45" s="85">
        <v>8</v>
      </c>
      <c r="Q45" s="83"/>
      <c r="R45" s="63"/>
      <c r="S45" s="55"/>
      <c r="T45" s="55"/>
      <c r="U45" s="55"/>
      <c r="V45" s="55"/>
      <c r="W45" s="55"/>
    </row>
    <row r="46" spans="1:23" ht="18.75">
      <c r="A46" s="45"/>
      <c r="B46" s="2"/>
      <c r="C46" s="2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68"/>
      <c r="Q46" s="68"/>
      <c r="R46" s="64"/>
      <c r="S46" s="2"/>
      <c r="T46" s="2"/>
      <c r="U46" s="2"/>
      <c r="V46" s="2"/>
      <c r="W46" s="2"/>
    </row>
    <row r="47" spans="1:23" ht="18.75">
      <c r="A47" s="45"/>
      <c r="B47" s="2"/>
      <c r="C47" s="2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4"/>
      <c r="S47" s="2"/>
      <c r="T47" s="2"/>
      <c r="U47" s="2"/>
      <c r="V47" s="2"/>
      <c r="W47" s="2"/>
    </row>
    <row r="49" spans="1:23" ht="18.75">
      <c r="A49" s="45"/>
      <c r="B49" s="2"/>
      <c r="C49" s="2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2"/>
      <c r="S49" s="2"/>
      <c r="T49" s="2"/>
      <c r="U49" s="2"/>
      <c r="V49" s="2"/>
      <c r="W49" s="2"/>
    </row>
    <row r="50" spans="1:23">
      <c r="A50" s="2"/>
      <c r="B50" s="2"/>
      <c r="C50" s="2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2"/>
      <c r="S50" s="2"/>
      <c r="T50" s="2"/>
      <c r="U50" s="2"/>
      <c r="V50" s="2"/>
      <c r="W50" s="2"/>
    </row>
  </sheetData>
  <mergeCells count="3">
    <mergeCell ref="B7:C8"/>
    <mergeCell ref="D7:P7"/>
    <mergeCell ref="D8:P8"/>
  </mergeCells>
  <pageMargins left="0.7" right="0.7" top="0.75" bottom="0.75" header="0.3" footer="0.3"/>
  <pageSetup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70" zoomScaleNormal="70" workbookViewId="0">
      <selection activeCell="N10" sqref="N10"/>
    </sheetView>
  </sheetViews>
  <sheetFormatPr defaultRowHeight="15"/>
  <cols>
    <col min="2" max="2" width="21" customWidth="1"/>
    <col min="3" max="3" width="49.42578125" customWidth="1"/>
    <col min="4" max="4" width="7.140625" customWidth="1"/>
    <col min="5" max="5" width="8.140625" customWidth="1"/>
    <col min="6" max="6" width="8.28515625" customWidth="1"/>
    <col min="7" max="7" width="8.7109375" customWidth="1"/>
    <col min="8" max="8" width="8" customWidth="1"/>
    <col min="9" max="9" width="7.5703125" customWidth="1"/>
    <col min="10" max="10" width="8.42578125" customWidth="1"/>
    <col min="11" max="11" width="8" customWidth="1"/>
    <col min="12" max="12" width="8.140625" customWidth="1"/>
    <col min="13" max="13" width="8.5703125" customWidth="1"/>
    <col min="14" max="17" width="7.7109375" customWidth="1"/>
    <col min="18" max="18" width="11.85546875" customWidth="1"/>
    <col min="19" max="19" width="15.5703125" customWidth="1"/>
    <col min="20" max="20" width="8.5703125" customWidth="1"/>
    <col min="21" max="21" width="8.28515625" hidden="1" customWidth="1"/>
    <col min="22" max="22" width="8.28515625" customWidth="1"/>
    <col min="23" max="23" width="11.28515625" customWidth="1"/>
  </cols>
  <sheetData>
    <row r="1" spans="1:23" ht="18.75">
      <c r="A1" s="3"/>
      <c r="B1" s="4"/>
      <c r="C1" s="5" t="s">
        <v>0</v>
      </c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"/>
      <c r="V1" s="7"/>
      <c r="W1" s="7"/>
    </row>
    <row r="2" spans="1:23" ht="22.5">
      <c r="A2" s="3"/>
      <c r="B2" s="4"/>
      <c r="C2" s="1" t="s">
        <v>1</v>
      </c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7"/>
      <c r="W2" s="7"/>
    </row>
    <row r="3" spans="1:23" ht="22.5">
      <c r="A3" s="3"/>
      <c r="B3" s="8"/>
      <c r="C3" s="9" t="s">
        <v>2</v>
      </c>
      <c r="D3" s="10"/>
      <c r="E3" s="11"/>
      <c r="F3" s="12"/>
      <c r="G3" s="11"/>
      <c r="H3" s="11"/>
      <c r="I3" s="11"/>
      <c r="J3" s="11"/>
      <c r="K3" s="11" t="s">
        <v>68</v>
      </c>
      <c r="L3" s="11"/>
      <c r="M3" s="11"/>
      <c r="N3" s="11"/>
      <c r="O3" s="11"/>
      <c r="P3" s="11"/>
      <c r="Q3" s="11"/>
      <c r="R3" s="13"/>
      <c r="S3" s="13"/>
      <c r="T3" s="13"/>
      <c r="U3" s="7"/>
      <c r="V3" s="7"/>
      <c r="W3" s="7"/>
    </row>
    <row r="4" spans="1:23" ht="19.5">
      <c r="A4" s="3"/>
      <c r="B4" s="14" t="s">
        <v>3</v>
      </c>
      <c r="C4" s="15" t="s">
        <v>17</v>
      </c>
      <c r="D4" s="13"/>
      <c r="E4" s="16" t="s">
        <v>18</v>
      </c>
      <c r="F4" s="17"/>
      <c r="G4" s="16"/>
      <c r="H4" s="16"/>
      <c r="I4" s="16"/>
      <c r="J4" s="16"/>
      <c r="K4" s="16"/>
      <c r="L4" s="16"/>
      <c r="M4" s="16" t="s">
        <v>16</v>
      </c>
      <c r="N4" s="16"/>
      <c r="O4" s="16"/>
      <c r="P4" s="16"/>
      <c r="Q4" s="16"/>
      <c r="R4" s="18"/>
      <c r="S4" s="18"/>
      <c r="T4" s="18"/>
      <c r="U4" s="19"/>
      <c r="V4" s="19"/>
      <c r="W4" s="19"/>
    </row>
    <row r="5" spans="1:23" ht="19.5">
      <c r="A5" s="3"/>
      <c r="B5" s="46"/>
      <c r="C5" s="13" t="s">
        <v>67</v>
      </c>
      <c r="D5" s="3"/>
      <c r="E5" s="16"/>
      <c r="F5" s="2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  <c r="S5" s="18"/>
      <c r="T5" s="18"/>
      <c r="U5" s="19"/>
      <c r="V5" s="19"/>
      <c r="W5" s="19"/>
    </row>
    <row r="6" spans="1:23" ht="19.5">
      <c r="A6" s="3"/>
      <c r="B6" s="20"/>
      <c r="C6" s="22"/>
      <c r="D6" s="23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8"/>
      <c r="S6" s="18"/>
      <c r="T6" s="18"/>
      <c r="U6" s="19"/>
      <c r="V6" s="19"/>
      <c r="W6" s="19"/>
    </row>
    <row r="7" spans="1:23" ht="18.75">
      <c r="A7" s="47"/>
      <c r="B7" s="78" t="s">
        <v>4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4"/>
      <c r="R7" s="24"/>
      <c r="S7" s="24"/>
      <c r="T7" s="24"/>
      <c r="U7" s="25"/>
      <c r="V7" s="26"/>
      <c r="W7" s="7"/>
    </row>
    <row r="8" spans="1:23" ht="54">
      <c r="A8" s="48"/>
      <c r="B8" s="78"/>
      <c r="C8" s="78"/>
      <c r="D8" s="81" t="s">
        <v>12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62"/>
      <c r="R8" s="27" t="s">
        <v>13</v>
      </c>
      <c r="S8" s="27" t="s">
        <v>14</v>
      </c>
      <c r="T8" s="27" t="s">
        <v>10</v>
      </c>
      <c r="U8" s="28" t="s">
        <v>5</v>
      </c>
      <c r="V8" s="28" t="s">
        <v>15</v>
      </c>
      <c r="W8" s="29" t="s">
        <v>9</v>
      </c>
    </row>
    <row r="9" spans="1:23" ht="18.75">
      <c r="A9" s="30" t="s">
        <v>8</v>
      </c>
      <c r="B9" s="30" t="s">
        <v>6</v>
      </c>
      <c r="C9" s="42" t="s">
        <v>7</v>
      </c>
      <c r="D9" s="32">
        <v>10</v>
      </c>
      <c r="E9" s="32">
        <v>10</v>
      </c>
      <c r="F9" s="33">
        <v>10</v>
      </c>
      <c r="G9" s="32">
        <v>10</v>
      </c>
      <c r="H9" s="32">
        <v>10</v>
      </c>
      <c r="I9" s="32">
        <v>10</v>
      </c>
      <c r="J9" s="32">
        <v>10</v>
      </c>
      <c r="K9" s="32">
        <v>10</v>
      </c>
      <c r="L9" s="32">
        <v>10</v>
      </c>
      <c r="M9" s="32">
        <v>10</v>
      </c>
      <c r="N9" s="32">
        <v>10</v>
      </c>
      <c r="O9" s="32">
        <v>10</v>
      </c>
      <c r="P9" s="32">
        <v>10</v>
      </c>
      <c r="Q9" s="32">
        <v>10</v>
      </c>
      <c r="R9" s="28">
        <f>SUM(D9:Q9)-SMALL(D9:Q9,1)-SMALL(D9:Q9,2)-SMALL(D9:Q9,3)-SMALL(D9:Q9,3)</f>
        <v>100</v>
      </c>
      <c r="S9" s="34">
        <f>R9/100*40</f>
        <v>40</v>
      </c>
      <c r="T9" s="28">
        <v>60</v>
      </c>
      <c r="U9" s="32"/>
      <c r="V9" s="33">
        <f>S9+T9</f>
        <v>100</v>
      </c>
      <c r="W9" s="35"/>
    </row>
    <row r="10" spans="1:23" s="70" customFormat="1" ht="19.5">
      <c r="A10" s="36">
        <v>1</v>
      </c>
      <c r="B10" s="37" t="s">
        <v>70</v>
      </c>
      <c r="C10" s="38" t="s">
        <v>69</v>
      </c>
      <c r="D10" s="51">
        <v>0</v>
      </c>
      <c r="E10" s="51">
        <v>0</v>
      </c>
      <c r="F10" s="51">
        <v>0</v>
      </c>
      <c r="G10" s="51">
        <v>0</v>
      </c>
      <c r="H10" s="39">
        <v>8</v>
      </c>
      <c r="I10" s="39">
        <v>8</v>
      </c>
      <c r="J10" s="39">
        <v>8</v>
      </c>
      <c r="K10" s="39">
        <v>9</v>
      </c>
      <c r="L10" s="39">
        <v>8</v>
      </c>
      <c r="M10" s="39">
        <v>8</v>
      </c>
      <c r="N10" s="39">
        <v>8</v>
      </c>
      <c r="O10" s="39">
        <v>7</v>
      </c>
      <c r="P10" s="39">
        <v>8</v>
      </c>
      <c r="Q10" s="39">
        <v>10</v>
      </c>
      <c r="R10" s="28">
        <f>SUM(H10:P10)</f>
        <v>72</v>
      </c>
      <c r="S10" s="34">
        <f t="shared" ref="S10" si="0">R10/100*40</f>
        <v>28.799999999999997</v>
      </c>
      <c r="T10" s="34">
        <v>0</v>
      </c>
      <c r="U10" s="40"/>
      <c r="V10" s="33">
        <f t="shared" ref="V10" si="1">S10+T10</f>
        <v>28.799999999999997</v>
      </c>
      <c r="W10" s="41"/>
    </row>
    <row r="11" spans="1:23" ht="18.75">
      <c r="A11" s="45"/>
      <c r="B11" s="2"/>
      <c r="C11" s="2"/>
      <c r="D11" s="50">
        <v>42278</v>
      </c>
      <c r="E11" s="50">
        <v>42285</v>
      </c>
      <c r="F11" s="50">
        <v>42292</v>
      </c>
      <c r="G11" s="50">
        <v>42299</v>
      </c>
      <c r="H11" s="50">
        <v>42306</v>
      </c>
      <c r="I11" s="50">
        <v>42313</v>
      </c>
      <c r="J11" s="50">
        <v>42320</v>
      </c>
      <c r="K11" s="50">
        <v>42327</v>
      </c>
      <c r="L11" s="50">
        <v>42334</v>
      </c>
      <c r="M11" s="50">
        <v>42348</v>
      </c>
      <c r="N11" s="2" t="s">
        <v>71</v>
      </c>
      <c r="O11" s="2" t="s">
        <v>72</v>
      </c>
      <c r="P11" s="50">
        <v>42376</v>
      </c>
      <c r="Q11" s="50">
        <v>42383</v>
      </c>
      <c r="R11" s="2"/>
      <c r="S11" s="2"/>
      <c r="T11" s="2"/>
      <c r="U11" s="2"/>
      <c r="V11" s="2"/>
      <c r="W11" s="2"/>
    </row>
    <row r="12" spans="1:23" ht="18.75">
      <c r="A12" s="4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8.75">
      <c r="A13" s="4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8.75">
      <c r="A14" s="4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mergeCells count="3">
    <mergeCell ref="B7:C8"/>
    <mergeCell ref="D7:P7"/>
    <mergeCell ref="D8:P8"/>
  </mergeCells>
  <pageMargins left="0.7" right="0.7" top="0.75" bottom="0.75" header="0.3" footer="0.3"/>
  <pageSetup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BSEE</vt:lpstr>
      <vt:lpstr>BS(H)</vt:lpstr>
      <vt:lpstr>'BS(H)'!Print_Area</vt:lpstr>
      <vt:lpstr>BSEE!Print_Area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2016-01-15T12:26:24Z</dcterms:modified>
</cp:coreProperties>
</file>