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510" windowHeight="7950" activeTab="1"/>
  </bookViews>
  <sheets>
    <sheet name="Grade Summary" sheetId="3" r:id="rId1"/>
    <sheet name="Course Code" sheetId="1" r:id="rId2"/>
    <sheet name="Sheet1" sheetId="5" r:id="rId3"/>
  </sheets>
  <definedNames>
    <definedName name="Aboverange">'Grade Summary'!$B$12:$M$12</definedName>
    <definedName name="DIV">'Grade Summary'!$C$49</definedName>
    <definedName name="Grade">'Grade Summary'!$S$2:$S$10</definedName>
    <definedName name="Grades">'Course Code'!$V:$V</definedName>
    <definedName name="Lowerrange">'Grade Summary'!$Q$2:$Q$10</definedName>
    <definedName name="_xlnm.Print_Area" localSheetId="1">'Course Code'!$A$1:$V$51</definedName>
    <definedName name="_xlnm.Print_Area" localSheetId="0">'Grade Summary'!$A$1:$M$20</definedName>
    <definedName name="_xlnm.Print_Titles" localSheetId="1">'Course Code'!$1:$9</definedName>
    <definedName name="RANGE">'Grade Summary'!$B$12:$M$13</definedName>
    <definedName name="Total">'Course Code'!$U$8:$U$44</definedName>
    <definedName name="Z_2376BC05_C5EB_11D8_84D9_00A0D214C203_.wvu.PrintArea" localSheetId="1" hidden="1">'Course Code'!$A$1:$V$16</definedName>
  </definedNames>
  <calcPr calcId="124519"/>
</workbook>
</file>

<file path=xl/calcChain.xml><?xml version="1.0" encoding="utf-8"?>
<calcChain xmlns="http://schemas.openxmlformats.org/spreadsheetml/2006/main">
  <c r="K11" i="1"/>
  <c r="L11" s="1"/>
  <c r="S11" s="1"/>
  <c r="K12"/>
  <c r="L12" s="1"/>
  <c r="S12" s="1"/>
  <c r="K13"/>
  <c r="L13" s="1"/>
  <c r="S13" s="1"/>
  <c r="K14"/>
  <c r="L14" s="1"/>
  <c r="S14" s="1"/>
  <c r="K15"/>
  <c r="L15" s="1"/>
  <c r="S15" s="1"/>
  <c r="K16"/>
  <c r="L16" s="1"/>
  <c r="S16" s="1"/>
  <c r="K17"/>
  <c r="L17" s="1"/>
  <c r="S17" s="1"/>
  <c r="K18"/>
  <c r="L18" s="1"/>
  <c r="S18" s="1"/>
  <c r="K19"/>
  <c r="L19" s="1"/>
  <c r="S19" s="1"/>
  <c r="K20"/>
  <c r="L20" s="1"/>
  <c r="S20" s="1"/>
  <c r="K21"/>
  <c r="L21" s="1"/>
  <c r="S21" s="1"/>
  <c r="K22"/>
  <c r="K23"/>
  <c r="K24"/>
  <c r="L24" s="1"/>
  <c r="S24" s="1"/>
  <c r="K25"/>
  <c r="L25" s="1"/>
  <c r="S25" s="1"/>
  <c r="K26"/>
  <c r="L26" s="1"/>
  <c r="S26" s="1"/>
  <c r="K27"/>
  <c r="L27" s="1"/>
  <c r="S27" s="1"/>
  <c r="K28"/>
  <c r="K29"/>
  <c r="L29" s="1"/>
  <c r="S29" s="1"/>
  <c r="K30"/>
  <c r="L30" s="1"/>
  <c r="S30" s="1"/>
  <c r="K31"/>
  <c r="L31" s="1"/>
  <c r="S31" s="1"/>
  <c r="K32"/>
  <c r="L32" s="1"/>
  <c r="S32" s="1"/>
  <c r="K33"/>
  <c r="L33" s="1"/>
  <c r="S33" s="1"/>
  <c r="K34"/>
  <c r="L34" s="1"/>
  <c r="S34" s="1"/>
  <c r="K35"/>
  <c r="L35" s="1"/>
  <c r="S35" s="1"/>
  <c r="K36"/>
  <c r="L36" s="1"/>
  <c r="S36" s="1"/>
  <c r="K37"/>
  <c r="L37" s="1"/>
  <c r="S37" s="1"/>
  <c r="K38"/>
  <c r="K39"/>
  <c r="L39" s="1"/>
  <c r="S39" s="1"/>
  <c r="K40"/>
  <c r="L40" s="1"/>
  <c r="S40" s="1"/>
  <c r="K41"/>
  <c r="L41" s="1"/>
  <c r="S41" s="1"/>
  <c r="K42"/>
  <c r="L42" s="1"/>
  <c r="S42" s="1"/>
  <c r="K43"/>
  <c r="L43" s="1"/>
  <c r="S43" s="1"/>
  <c r="K44"/>
  <c r="K45"/>
  <c r="L45" s="1"/>
  <c r="S45" s="1"/>
  <c r="K46"/>
  <c r="K47"/>
  <c r="L47" s="1"/>
  <c r="S47" s="1"/>
  <c r="K48"/>
  <c r="L48" s="1"/>
  <c r="S48" s="1"/>
  <c r="K49"/>
  <c r="L49" s="1"/>
  <c r="S49" s="1"/>
  <c r="K50"/>
  <c r="L50" s="1"/>
  <c r="S50" s="1"/>
  <c r="K51"/>
  <c r="L51" s="1"/>
  <c r="S51" s="1"/>
  <c r="K52"/>
  <c r="L52" s="1"/>
  <c r="S52" s="1"/>
  <c r="K10"/>
  <c r="L10" s="1"/>
  <c r="S10" s="1"/>
  <c r="L22"/>
  <c r="S22" s="1"/>
  <c r="L23"/>
  <c r="S23" s="1"/>
  <c r="L28"/>
  <c r="S28" s="1"/>
  <c r="L38"/>
  <c r="S38" s="1"/>
  <c r="L44"/>
  <c r="S44" s="1"/>
  <c r="L46"/>
  <c r="S46" s="1"/>
  <c r="R2" i="3"/>
  <c r="Q3"/>
  <c r="J12"/>
  <c r="I13" s="1"/>
  <c r="B14"/>
  <c r="C14"/>
  <c r="D14"/>
  <c r="E14"/>
  <c r="F14"/>
  <c r="G14"/>
  <c r="H14"/>
  <c r="I14"/>
  <c r="J14"/>
  <c r="B16"/>
  <c r="B18" s="1"/>
  <c r="B19" s="1"/>
  <c r="S53" i="1" l="1"/>
  <c r="R3" i="3"/>
  <c r="Q4" s="1"/>
  <c r="R4" s="1"/>
  <c r="Q5" s="1"/>
  <c r="R5" s="1"/>
  <c r="Q6" s="1"/>
  <c r="R6" s="1"/>
  <c r="Q7" s="1"/>
  <c r="R7" s="1"/>
  <c r="Q8" s="1"/>
  <c r="R8" s="1"/>
  <c r="Q9" s="1"/>
  <c r="R9" s="1"/>
  <c r="Q10" s="1"/>
  <c r="I12"/>
  <c r="H13" s="1"/>
  <c r="H12" s="1"/>
  <c r="G13" s="1"/>
  <c r="G12" s="1"/>
  <c r="F13" s="1"/>
  <c r="F12" s="1"/>
  <c r="E13" s="1"/>
  <c r="E12" s="1"/>
  <c r="D13" s="1"/>
  <c r="D12" s="1"/>
  <c r="C13" s="1"/>
  <c r="C12" s="1"/>
  <c r="B13" s="1"/>
</calcChain>
</file>

<file path=xl/sharedStrings.xml><?xml version="1.0" encoding="utf-8"?>
<sst xmlns="http://schemas.openxmlformats.org/spreadsheetml/2006/main" count="118" uniqueCount="102">
  <si>
    <t>Name</t>
  </si>
  <si>
    <t>I.D. No.</t>
  </si>
  <si>
    <t>Total Marks</t>
  </si>
  <si>
    <t>End Term</t>
  </si>
  <si>
    <t>Sessional Total</t>
  </si>
  <si>
    <t>Mid Term</t>
  </si>
  <si>
    <t>Particulars of Participants</t>
  </si>
  <si>
    <t>FINAL AWARD</t>
  </si>
  <si>
    <t>Section: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</si>
  <si>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</si>
  <si>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</si>
  <si>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</si>
  <si>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</si>
  <si>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</si>
  <si>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</si>
  <si>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</si>
  <si>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</si>
  <si>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</si>
  <si>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</si>
  <si>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</si>
  <si>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</si>
  <si>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</si>
  <si>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</si>
  <si>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</si>
  <si>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</si>
  <si>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</si>
  <si>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</si>
  <si>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</si>
  <si>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</si>
  <si>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School of Science and Technology</t>
  </si>
  <si>
    <t>GRADE SUMMARY</t>
  </si>
  <si>
    <t>Grades</t>
  </si>
  <si>
    <t>Range</t>
  </si>
  <si>
    <t>Number of Students</t>
  </si>
  <si>
    <t>Resoruce Person / Instructor:</t>
  </si>
  <si>
    <t>Above</t>
  </si>
  <si>
    <t>Cutoffs</t>
  </si>
  <si>
    <t>+</t>
  </si>
  <si>
    <t>W</t>
  </si>
  <si>
    <t>I</t>
  </si>
  <si>
    <t>SA</t>
  </si>
  <si>
    <t>__________</t>
  </si>
  <si>
    <t>Sr. No.</t>
  </si>
  <si>
    <t>BS-EE</t>
  </si>
  <si>
    <t>End term</t>
  </si>
  <si>
    <t>End term total</t>
  </si>
  <si>
    <t>Khan M. Nazir</t>
  </si>
  <si>
    <t xml:space="preserve">Assignemts </t>
  </si>
  <si>
    <t>EE-465</t>
  </si>
  <si>
    <t>Instrumentation &amp; Measurements</t>
  </si>
  <si>
    <t>Fall 15</t>
  </si>
  <si>
    <t xml:space="preserve">AHMED </t>
  </si>
  <si>
    <t>HAFIZ MUHAMMAD NAVEED</t>
  </si>
  <si>
    <t>MUHAMMAD HASSAN HAMEED</t>
  </si>
  <si>
    <t>MUGHEES ZAHEEN</t>
  </si>
  <si>
    <t>ALI AHMAD</t>
  </si>
  <si>
    <t>SYED MOHAMMAD HASNAIN SHAH</t>
  </si>
  <si>
    <t>MUNEEB AMEEN</t>
  </si>
  <si>
    <t>MISBAH UR RASOOL</t>
  </si>
  <si>
    <t>MAZHER IQBAL</t>
  </si>
  <si>
    <t>ALI RAZA ANWAR</t>
  </si>
  <si>
    <t>MOHAMMMED AHSAN BILAL</t>
  </si>
  <si>
    <t>MUHAMMAD AHMAD</t>
  </si>
  <si>
    <t>MOHAMMAD JUNAID GUL</t>
  </si>
  <si>
    <t>MUHAMMAD MUDDASSIR</t>
  </si>
  <si>
    <t>SHERAZ SAEED</t>
  </si>
  <si>
    <t>FURQAN FAROOQ</t>
  </si>
  <si>
    <t>USSAMA AYUB</t>
  </si>
  <si>
    <t>ATHAR FAROOQ</t>
  </si>
  <si>
    <t>ZARRAR HAMEED</t>
  </si>
  <si>
    <t>HAFSA RAFIQUE</t>
  </si>
  <si>
    <t>TAYYAB SHOAIB</t>
  </si>
  <si>
    <t>MUHAMMAD ALI</t>
  </si>
  <si>
    <t>GHULAM MOHYUDIN</t>
  </si>
  <si>
    <t>MUHAMMAD ISHAQ</t>
  </si>
  <si>
    <t>ALI KAMRAN TARIQ</t>
  </si>
  <si>
    <t>MUHAMMAD ISHAQ RASOOL</t>
  </si>
  <si>
    <t>MUHAMMAD NAUMAN RIAZ</t>
  </si>
  <si>
    <t>MUHAMMAD SHAHID IQBAL</t>
  </si>
  <si>
    <t>TALHA ZAHID BUTT</t>
  </si>
  <si>
    <t>MUHAMMAD USMAN IQBAL</t>
  </si>
  <si>
    <t>SARDAR MUHAMMAD SHAFI</t>
  </si>
  <si>
    <t>ABDUL MUNIM</t>
  </si>
  <si>
    <t>SYED YASIR ABBAS</t>
  </si>
  <si>
    <t>AHSAN JAVED</t>
  </si>
  <si>
    <t>ZOHAIB HASSAN</t>
  </si>
  <si>
    <t>MUHAMMAD TAJDAR ALAM</t>
  </si>
  <si>
    <t>TAHIR AHMAD MAKKY</t>
  </si>
  <si>
    <t>MUHAMMAD IJAZ</t>
  </si>
  <si>
    <t>OSAMA NISAR</t>
  </si>
  <si>
    <t>USMAN SHARIF</t>
  </si>
  <si>
    <t>ABDULLAH ZAHEER</t>
  </si>
  <si>
    <t>Q1(best)</t>
  </si>
  <si>
    <t>BASIL JAVED</t>
  </si>
  <si>
    <t>Qz2(best)</t>
  </si>
  <si>
    <t>Total</t>
  </si>
  <si>
    <t>QA of 25</t>
  </si>
  <si>
    <t>Qz3(best)</t>
  </si>
  <si>
    <t>Proj</t>
  </si>
  <si>
    <t>viva</t>
  </si>
  <si>
    <t>avg</t>
  </si>
  <si>
    <t>Qz4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</si>
</sst>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44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b/>
      <sz val="13"/>
      <name val="Arial"/>
      <family val="2"/>
    </font>
    <font>
      <sz val="8"/>
      <name val="MS Sans Serif"/>
      <family val="2"/>
    </font>
    <font>
      <b/>
      <sz val="11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i/>
      <sz val="8"/>
      <name val="Arial"/>
      <family val="2"/>
    </font>
    <font>
      <sz val="7.5"/>
      <color rgb="FF000066"/>
      <name val="Arial"/>
      <family val="2"/>
    </font>
    <font>
      <sz val="8"/>
      <color rgb="FFC00000"/>
      <name val="Arial"/>
      <family val="2"/>
    </font>
    <font>
      <b/>
      <sz val="12"/>
      <color rgb="FF00B050"/>
      <name val="Arial"/>
      <family val="2"/>
    </font>
    <font>
      <sz val="10"/>
      <color rgb="FF000066"/>
      <name val="Verdana"/>
      <family val="2"/>
    </font>
    <font>
      <sz val="7.5"/>
      <color rgb="FF000066"/>
      <name val="Verdana"/>
      <family val="2"/>
    </font>
    <font>
      <b/>
      <sz val="9"/>
      <color rgb="FF000066"/>
      <name val="Verdana"/>
      <family val="2"/>
    </font>
    <font>
      <b/>
      <sz val="9"/>
      <color rgb="FFFF0000"/>
      <name val="Verdana"/>
      <family val="2"/>
    </font>
    <font>
      <sz val="11"/>
      <color rgb="FF000066"/>
      <name val="Verdana"/>
      <family val="2"/>
    </font>
    <font>
      <sz val="6"/>
      <color rgb="FF000066"/>
      <name val="Verdana"/>
      <family val="2"/>
    </font>
    <font>
      <b/>
      <sz val="10"/>
      <color rgb="FFC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1" fontId="11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1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12" fillId="0" borderId="9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1" fontId="5" fillId="2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 applyProtection="1">
      <alignment horizontal="centerContinuous" vertical="center"/>
      <protection locked="0"/>
    </xf>
    <xf numFmtId="165" fontId="24" fillId="0" borderId="0" xfId="0" applyNumberFormat="1" applyFont="1" applyFill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horizontal="centerContinuous" vertical="center"/>
      <protection locked="0"/>
    </xf>
    <xf numFmtId="165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34" fillId="0" borderId="25" xfId="0" applyFont="1" applyBorder="1" applyAlignment="1">
      <alignment wrapText="1"/>
    </xf>
    <xf numFmtId="0" fontId="34" fillId="0" borderId="25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65" fontId="29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18" xfId="0" applyFont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textRotation="90"/>
      <protection locked="0"/>
    </xf>
    <xf numFmtId="0" fontId="3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25" fillId="0" borderId="25" xfId="0" applyFont="1" applyBorder="1" applyAlignment="1">
      <alignment horizontal="center" wrapText="1"/>
    </xf>
    <xf numFmtId="0" fontId="1" fillId="0" borderId="0" xfId="0" applyFont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165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36" fillId="0" borderId="0" xfId="0" applyNumberFormat="1" applyFont="1" applyFill="1" applyBorder="1" applyAlignment="1" applyProtection="1">
      <alignment horizontal="center" vertical="center"/>
      <protection locked="0"/>
    </xf>
    <xf numFmtId="2" fontId="36" fillId="0" borderId="1" xfId="0" applyNumberFormat="1" applyFont="1" applyFill="1" applyBorder="1" applyAlignment="1" applyProtection="1">
      <alignment horizontal="center" vertical="center"/>
      <protection locked="0"/>
    </xf>
    <xf numFmtId="2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1" xfId="0" quotePrefix="1" applyNumberFormat="1" applyFont="1" applyFill="1" applyBorder="1" applyAlignment="1" applyProtection="1">
      <alignment horizontal="center" vertical="center"/>
      <protection locked="0"/>
    </xf>
    <xf numFmtId="2" fontId="36" fillId="0" borderId="0" xfId="0" applyNumberFormat="1" applyFont="1" applyAlignment="1" applyProtection="1">
      <alignment horizontal="center" vertical="center"/>
      <protection locked="0"/>
    </xf>
    <xf numFmtId="0" fontId="37" fillId="0" borderId="26" xfId="0" applyFont="1" applyBorder="1" applyAlignment="1">
      <alignment wrapText="1"/>
    </xf>
    <xf numFmtId="0" fontId="38" fillId="0" borderId="27" xfId="0" applyFont="1" applyBorder="1" applyAlignment="1">
      <alignment wrapText="1"/>
    </xf>
    <xf numFmtId="0" fontId="38" fillId="0" borderId="27" xfId="0" applyFont="1" applyBorder="1" applyAlignment="1">
      <alignment horizontal="center" wrapText="1"/>
    </xf>
    <xf numFmtId="0" fontId="32" fillId="0" borderId="27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38" fillId="0" borderId="29" xfId="0" applyFont="1" applyBorder="1" applyAlignment="1">
      <alignment wrapText="1"/>
    </xf>
    <xf numFmtId="0" fontId="38" fillId="0" borderId="29" xfId="0" applyFont="1" applyBorder="1" applyAlignment="1">
      <alignment horizontal="center" wrapText="1"/>
    </xf>
    <xf numFmtId="0" fontId="32" fillId="0" borderId="29" xfId="0" applyFont="1" applyBorder="1" applyAlignment="1">
      <alignment wrapText="1"/>
    </xf>
    <xf numFmtId="0" fontId="39" fillId="0" borderId="29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1" fillId="0" borderId="27" xfId="0" applyNumberFormat="1" applyFont="1" applyBorder="1" applyAlignment="1">
      <alignment horizontal="center" wrapText="1"/>
    </xf>
    <xf numFmtId="0" fontId="42" fillId="0" borderId="29" xfId="0" applyFont="1" applyBorder="1" applyAlignment="1">
      <alignment wrapText="1"/>
    </xf>
    <xf numFmtId="0" fontId="37" fillId="0" borderId="27" xfId="0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165" fontId="43" fillId="0" borderId="27" xfId="0" applyNumberFormat="1" applyFont="1" applyBorder="1" applyAlignment="1">
      <alignment horizontal="center" wrapText="1"/>
    </xf>
    <xf numFmtId="0" fontId="12" fillId="0" borderId="16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textRotation="90"/>
      <protection locked="0"/>
    </xf>
    <xf numFmtId="0" fontId="1" fillId="0" borderId="23" xfId="0" applyFont="1" applyBorder="1" applyAlignment="1" applyProtection="1">
      <alignment horizontal="center" vertical="center" textRotation="90"/>
      <protection locked="0"/>
    </xf>
    <xf numFmtId="0" fontId="1" fillId="0" borderId="24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928126</xdr:colOff>
      <xdr:row>3</xdr:row>
      <xdr:rowOff>128721</xdr:rowOff>
    </xdr:from>
    <xdr:to>
      <xdr:col>2</xdr:col>
      <xdr:colOff>688576</xdr:colOff>
      <xdr:row>4</xdr:row>
      <xdr:rowOff>238580</xdr:rowOff>
    </xdr:to>
    <xdr:sp macro="" textlink="'Course Code'!U2">
      <xdr:nvSpPr>
        <xdr:cNvPr id="3" name="TextBox 2"/>
        <xdr:cNvSpPr txBox="1"/>
      </xdr:nvSpPr>
      <xdr:spPr>
        <a:xfrm>
          <a:off x="947176" y="1201508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fld id="{32C905A6-BF50-44C3-9339-598DE097BFFA}" type="TxLink"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BS-EE</a:t>
          </a:fld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3</xdr:row>
      <xdr:rowOff>127843</xdr:rowOff>
    </xdr:from>
    <xdr:to>
      <xdr:col>0</xdr:col>
      <xdr:colOff>1161743</xdr:colOff>
      <xdr:row>4</xdr:row>
      <xdr:rowOff>228248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1143000</xdr:colOff>
      <xdr:row>5</xdr:row>
      <xdr:rowOff>973</xdr:rowOff>
    </xdr:from>
    <xdr:to>
      <xdr:col>3</xdr:col>
      <xdr:colOff>687601</xdr:colOff>
      <xdr:row>6</xdr:row>
      <xdr:rowOff>22297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fld id="{C18614F3-47A8-4D7E-AB20-2293BE52C5F1}" type="TxLink"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EE-465</a:t>
          </a:fld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</xdr:row>
      <xdr:rowOff>5176</xdr:rowOff>
    </xdr:from>
    <xdr:to>
      <xdr:col>1</xdr:col>
      <xdr:colOff>114300</xdr:colOff>
      <xdr:row>6</xdr:row>
      <xdr:rowOff>22470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49760</xdr:rowOff>
    </xdr:from>
    <xdr:to>
      <xdr:col>13</xdr:col>
      <xdr:colOff>0</xdr:colOff>
      <xdr:row>5</xdr:row>
      <xdr:rowOff>377670</xdr:rowOff>
    </xdr:to>
    <xdr:sp macro="" textlink="'Course Code'!D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fld id="{0287037A-0B46-4914-97CE-5E6F672B0E20}" type="TxLink"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Instrumentation &amp; Measurements</a:t>
          </a:fld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184785</xdr:colOff>
      <xdr:row>5</xdr:row>
      <xdr:rowOff>51862</xdr:rowOff>
    </xdr:from>
    <xdr:to>
      <xdr:col>5</xdr:col>
      <xdr:colOff>225837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83625</xdr:rowOff>
    </xdr:from>
    <xdr:to>
      <xdr:col>8</xdr:col>
      <xdr:colOff>296463</xdr:colOff>
      <xdr:row>4</xdr:row>
      <xdr:rowOff>189895</xdr:rowOff>
    </xdr:to>
    <xdr:sp macro="" textlink="'Course Code'!U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D7091C0C-B326-4FC7-8BCA-C8DC19E19319}" type="TxLink">
            <a:rPr lang="en-GB" sz="11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15</a:t>
          </a:fld>
          <a:endParaRPr lang="en-GB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610440</xdr:colOff>
      <xdr:row>3</xdr:row>
      <xdr:rowOff>111349</xdr:rowOff>
    </xdr:from>
    <xdr:to>
      <xdr:col>6</xdr:col>
      <xdr:colOff>261030</xdr:colOff>
      <xdr:row>4</xdr:row>
      <xdr:rowOff>211676</xdr:rowOff>
    </xdr:to>
    <xdr:sp macro="" textlink="">
      <xdr:nvSpPr>
        <xdr:cNvPr id="11" name="TextBox 10"/>
        <xdr:cNvSpPr txBox="1"/>
      </xdr:nvSpPr>
      <xdr:spPr>
        <a:xfrm>
          <a:off x="4039168" y="1165086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519990</xdr:colOff>
      <xdr:row>3</xdr:row>
      <xdr:rowOff>120866</xdr:rowOff>
    </xdr:from>
    <xdr:to>
      <xdr:col>12</xdr:col>
      <xdr:colOff>262330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6</xdr:row>
      <xdr:rowOff>28350</xdr:rowOff>
    </xdr:from>
    <xdr:to>
      <xdr:col>13</xdr:col>
      <xdr:colOff>447117</xdr:colOff>
      <xdr:row>6</xdr:row>
      <xdr:rowOff>414946</xdr:rowOff>
    </xdr:to>
    <xdr:sp macro="" textlink="">
      <xdr:nvSpPr>
        <xdr:cNvPr id="14" name="TextBox 13"/>
        <xdr:cNvSpPr txBox="1"/>
      </xdr:nvSpPr>
      <xdr:spPr>
        <a:xfrm>
          <a:off x="0" y="1698491"/>
          <a:ext cx="10355036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________________________________________________________________________________________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344277</xdr:colOff>
      <xdr:row>9</xdr:row>
      <xdr:rowOff>74407</xdr:rowOff>
    </xdr:to>
    <xdr:sp macro="" textlink="">
      <xdr:nvSpPr>
        <xdr:cNvPr id="17" name="TextBox 16"/>
        <xdr:cNvSpPr txBox="1"/>
      </xdr:nvSpPr>
      <xdr:spPr>
        <a:xfrm>
          <a:off x="0" y="2558143"/>
          <a:ext cx="4490357" cy="38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277407</xdr:colOff>
      <xdr:row>8</xdr:row>
      <xdr:rowOff>0</xdr:rowOff>
    </xdr:from>
    <xdr:to>
      <xdr:col>13</xdr:col>
      <xdr:colOff>262616</xdr:colOff>
      <xdr:row>9</xdr:row>
      <xdr:rowOff>63202</xdr:rowOff>
    </xdr:to>
    <xdr:sp macro="" textlink="">
      <xdr:nvSpPr>
        <xdr:cNvPr id="18" name="TextBox 17"/>
        <xdr:cNvSpPr txBox="1"/>
      </xdr:nvSpPr>
      <xdr:spPr>
        <a:xfrm>
          <a:off x="5152302" y="2558143"/>
          <a:ext cx="5025838" cy="376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11429</xdr:rowOff>
    </xdr:from>
    <xdr:to>
      <xdr:col>13</xdr:col>
      <xdr:colOff>221800</xdr:colOff>
      <xdr:row>8</xdr:row>
      <xdr:rowOff>1002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8EE93267-E9FE-4058-9077-487752850E9C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705937</xdr:colOff>
      <xdr:row>7</xdr:row>
      <xdr:rowOff>22860</xdr:rowOff>
    </xdr:from>
    <xdr:to>
      <xdr:col>13</xdr:col>
      <xdr:colOff>124632</xdr:colOff>
      <xdr:row>8</xdr:row>
      <xdr:rowOff>1238</xdr:rowOff>
    </xdr:to>
    <xdr:sp macro="" textlink="'Course Code'!#REF!">
      <xdr:nvSpPr>
        <xdr:cNvPr id="20" name="TextBox 19"/>
        <xdr:cNvSpPr txBox="1"/>
      </xdr:nvSpPr>
      <xdr:spPr>
        <a:xfrm>
          <a:off x="2694213" y="2141764"/>
          <a:ext cx="7347857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BB43A8CE-BDCE-4849-9FDE-FE40B1EDEC25}" type="TxLink">
            <a:rPr lang="en-US" sz="13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________________________________________________________________________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521416</xdr:colOff>
      <xdr:row>3</xdr:row>
      <xdr:rowOff>115264</xdr:rowOff>
    </xdr:from>
    <xdr:to>
      <xdr:col>12</xdr:col>
      <xdr:colOff>521416</xdr:colOff>
      <xdr:row>4</xdr:row>
      <xdr:rowOff>198701</xdr:rowOff>
    </xdr:to>
    <xdr:sp macro="" textlink="'Course Code'!U4">
      <xdr:nvSpPr>
        <xdr:cNvPr id="22" name="TextBox 21"/>
        <xdr:cNvSpPr txBox="1"/>
      </xdr:nvSpPr>
      <xdr:spPr>
        <a:xfrm>
          <a:off x="8998394" y="1176621"/>
          <a:ext cx="721178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fld id="{951A4A5E-6D38-4DB2-A2BB-1685EBF0BC6B}" type="TxLink"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A</a:t>
          </a:fld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840443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S21"/>
  <sheetViews>
    <sheetView view="pageBreakPreview" topLeftCell="A7" zoomScale="80" zoomScaleSheetLayoutView="80" workbookViewId="0">
      <selection activeCell="J17" sqref="J17"/>
    </sheetView>
  </sheetViews>
  <sheetFormatPr defaultRowHeight="12.75"/>
  <cols>
    <col min="1" max="1" width="18.7109375" style="3" customWidth="1"/>
    <col min="2" max="14" width="10.7109375" style="3" customWidth="1"/>
    <col min="15" max="16384" width="9.140625" style="3"/>
  </cols>
  <sheetData>
    <row r="1" spans="1:19" ht="27.75" thickBot="1">
      <c r="A1" s="140" t="s">
        <v>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38"/>
      <c r="O1" s="4"/>
      <c r="Q1" s="137" t="s">
        <v>36</v>
      </c>
      <c r="R1" s="138"/>
      <c r="S1" s="139"/>
    </row>
    <row r="2" spans="1:19" ht="27" thickBot="1">
      <c r="A2" s="141" t="s">
        <v>29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9"/>
      <c r="O2" s="5"/>
      <c r="Q2" s="9">
        <v>0</v>
      </c>
      <c r="R2" s="10">
        <f>$B$17-1</f>
        <v>49</v>
      </c>
      <c r="S2" s="11" t="s">
        <v>27</v>
      </c>
    </row>
    <row r="3" spans="1:19" ht="28.5" customHeight="1" thickBot="1">
      <c r="A3" s="142" t="s">
        <v>30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40"/>
      <c r="O3" s="6"/>
      <c r="Q3" s="12">
        <f>+R2+1</f>
        <v>50</v>
      </c>
      <c r="R3" s="10">
        <f>$B$19+Q3-1</f>
        <v>55</v>
      </c>
      <c r="S3" s="14" t="s">
        <v>25</v>
      </c>
    </row>
    <row r="4" spans="1:19" ht="24.95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7"/>
      <c r="O4" s="6"/>
      <c r="Q4" s="12">
        <f t="shared" ref="Q4:Q10" si="0">+R3+1</f>
        <v>56</v>
      </c>
      <c r="R4" s="10">
        <f t="shared" ref="R4:R9" si="1">$B$19+Q4-1</f>
        <v>61</v>
      </c>
      <c r="S4" s="14" t="s">
        <v>23</v>
      </c>
    </row>
    <row r="5" spans="1:19" s="7" customFormat="1" ht="24.95" customHeight="1" thickBot="1">
      <c r="A5" s="24"/>
      <c r="B5" s="24"/>
      <c r="C5" s="25"/>
      <c r="D5" s="25"/>
      <c r="E5" s="26"/>
      <c r="F5" s="25"/>
      <c r="G5" s="25"/>
      <c r="H5" s="25"/>
      <c r="I5" s="25"/>
      <c r="J5" s="26"/>
      <c r="K5" s="26"/>
      <c r="L5" s="26"/>
      <c r="M5" s="26"/>
      <c r="N5" s="18"/>
      <c r="Q5" s="12">
        <f t="shared" si="0"/>
        <v>62</v>
      </c>
      <c r="R5" s="10">
        <f t="shared" si="1"/>
        <v>67</v>
      </c>
      <c r="S5" s="14" t="s">
        <v>21</v>
      </c>
    </row>
    <row r="6" spans="1:19" s="7" customFormat="1" ht="35.1" customHeight="1" thickBot="1">
      <c r="A6" s="24"/>
      <c r="B6" s="27"/>
      <c r="C6" s="27"/>
      <c r="D6" s="28"/>
      <c r="E6" s="27"/>
      <c r="F6" s="27"/>
      <c r="G6" s="29"/>
      <c r="H6" s="30"/>
      <c r="I6" s="30"/>
      <c r="J6" s="30"/>
      <c r="K6" s="30"/>
      <c r="L6" s="30"/>
      <c r="M6" s="30"/>
      <c r="N6" s="18"/>
      <c r="Q6" s="12">
        <f t="shared" si="0"/>
        <v>68</v>
      </c>
      <c r="R6" s="10">
        <f t="shared" si="1"/>
        <v>73</v>
      </c>
      <c r="S6" s="14" t="s">
        <v>20</v>
      </c>
    </row>
    <row r="7" spans="1:19" s="7" customFormat="1" ht="35.1" customHeight="1" thickBot="1">
      <c r="A7" s="24"/>
      <c r="B7" s="27"/>
      <c r="C7" s="27"/>
      <c r="D7" s="27"/>
      <c r="E7" s="27"/>
      <c r="F7" s="27"/>
      <c r="G7" s="27"/>
      <c r="H7" s="30"/>
      <c r="I7" s="30"/>
      <c r="J7" s="30"/>
      <c r="K7" s="30"/>
      <c r="L7" s="30"/>
      <c r="M7" s="30"/>
      <c r="N7" s="18"/>
      <c r="Q7" s="12">
        <f t="shared" si="0"/>
        <v>74</v>
      </c>
      <c r="R7" s="10">
        <f t="shared" si="1"/>
        <v>79</v>
      </c>
      <c r="S7" s="14" t="s">
        <v>19</v>
      </c>
    </row>
    <row r="8" spans="1:19" s="7" customFormat="1" ht="24.95" customHeight="1" thickBot="1">
      <c r="A8" s="30"/>
      <c r="B8" s="31"/>
      <c r="C8" s="31"/>
      <c r="D8" s="31"/>
      <c r="E8" s="31"/>
      <c r="F8" s="31"/>
      <c r="G8" s="31"/>
      <c r="H8" s="30"/>
      <c r="I8" s="30"/>
      <c r="J8" s="30"/>
      <c r="K8" s="30"/>
      <c r="L8" s="30"/>
      <c r="M8" s="30"/>
      <c r="N8" s="18"/>
      <c r="Q8" s="12">
        <f t="shared" si="0"/>
        <v>80</v>
      </c>
      <c r="R8" s="10">
        <f t="shared" si="1"/>
        <v>85</v>
      </c>
      <c r="S8" s="14" t="s">
        <v>18</v>
      </c>
    </row>
    <row r="9" spans="1:19" ht="19.5">
      <c r="A9" s="30"/>
      <c r="B9" s="31"/>
      <c r="C9" s="31"/>
      <c r="D9" s="31"/>
      <c r="E9" s="31"/>
      <c r="F9" s="31"/>
      <c r="G9" s="31"/>
      <c r="H9" s="30"/>
      <c r="I9" s="30"/>
      <c r="J9" s="30"/>
      <c r="K9" s="30"/>
      <c r="L9" s="30"/>
      <c r="M9" s="30"/>
      <c r="N9" s="17"/>
      <c r="Q9" s="12">
        <f t="shared" si="0"/>
        <v>86</v>
      </c>
      <c r="R9" s="10">
        <f t="shared" si="1"/>
        <v>91</v>
      </c>
      <c r="S9" s="14" t="s">
        <v>17</v>
      </c>
    </row>
    <row r="10" spans="1:19" ht="30" customHeight="1" thickBot="1">
      <c r="A10" s="3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7"/>
      <c r="Q10" s="12">
        <f t="shared" si="0"/>
        <v>92</v>
      </c>
      <c r="R10" s="13" t="s">
        <v>37</v>
      </c>
      <c r="S10" s="15" t="s">
        <v>16</v>
      </c>
    </row>
    <row r="11" spans="1:19" ht="30" customHeight="1">
      <c r="A11" s="46" t="s">
        <v>31</v>
      </c>
      <c r="B11" s="47" t="s">
        <v>16</v>
      </c>
      <c r="C11" s="47" t="s">
        <v>17</v>
      </c>
      <c r="D11" s="47" t="s">
        <v>18</v>
      </c>
      <c r="E11" s="47" t="s">
        <v>19</v>
      </c>
      <c r="F11" s="47" t="s">
        <v>20</v>
      </c>
      <c r="G11" s="47" t="s">
        <v>21</v>
      </c>
      <c r="H11" s="47" t="s">
        <v>23</v>
      </c>
      <c r="I11" s="47" t="s">
        <v>25</v>
      </c>
      <c r="J11" s="47" t="s">
        <v>27</v>
      </c>
      <c r="K11" s="48" t="s">
        <v>39</v>
      </c>
      <c r="L11" s="48" t="s">
        <v>40</v>
      </c>
      <c r="M11" s="49" t="s">
        <v>38</v>
      </c>
      <c r="N11" s="26"/>
    </row>
    <row r="12" spans="1:19" ht="30" customHeight="1">
      <c r="A12" s="136" t="s">
        <v>32</v>
      </c>
      <c r="B12" s="21" t="s">
        <v>35</v>
      </c>
      <c r="C12" s="22">
        <f t="shared" ref="C12:I12" si="2">+C13+$B$19-1</f>
        <v>91</v>
      </c>
      <c r="D12" s="22">
        <f t="shared" si="2"/>
        <v>85</v>
      </c>
      <c r="E12" s="22">
        <f t="shared" si="2"/>
        <v>79</v>
      </c>
      <c r="F12" s="22">
        <f t="shared" si="2"/>
        <v>73</v>
      </c>
      <c r="G12" s="22">
        <f t="shared" si="2"/>
        <v>67</v>
      </c>
      <c r="H12" s="22">
        <f t="shared" si="2"/>
        <v>61</v>
      </c>
      <c r="I12" s="22">
        <f t="shared" si="2"/>
        <v>55</v>
      </c>
      <c r="J12" s="22">
        <f>$B$17-1</f>
        <v>49</v>
      </c>
      <c r="K12" s="16"/>
      <c r="L12" s="16"/>
      <c r="M12" s="50"/>
      <c r="N12" s="26"/>
    </row>
    <row r="13" spans="1:19" ht="30" customHeight="1">
      <c r="A13" s="136"/>
      <c r="B13" s="22">
        <f t="shared" ref="B13:H13" si="3">+C12+1</f>
        <v>92</v>
      </c>
      <c r="C13" s="22">
        <f t="shared" si="3"/>
        <v>86</v>
      </c>
      <c r="D13" s="22">
        <f t="shared" si="3"/>
        <v>80</v>
      </c>
      <c r="E13" s="22">
        <f t="shared" si="3"/>
        <v>74</v>
      </c>
      <c r="F13" s="22">
        <f t="shared" si="3"/>
        <v>68</v>
      </c>
      <c r="G13" s="22">
        <f t="shared" si="3"/>
        <v>62</v>
      </c>
      <c r="H13" s="22">
        <f t="shared" si="3"/>
        <v>56</v>
      </c>
      <c r="I13" s="22">
        <f>+J12+1</f>
        <v>50</v>
      </c>
      <c r="J13" s="22">
        <v>0</v>
      </c>
      <c r="K13" s="16"/>
      <c r="L13" s="16"/>
      <c r="M13" s="50"/>
      <c r="N13" s="26"/>
    </row>
    <row r="14" spans="1:19" ht="39" customHeight="1" thickBot="1">
      <c r="A14" s="51" t="s">
        <v>33</v>
      </c>
      <c r="B14" s="52">
        <f t="shared" ref="B14:J14" si="4">COUNTIF(Grades,B11)</f>
        <v>0</v>
      </c>
      <c r="C14" s="52">
        <f t="shared" si="4"/>
        <v>0</v>
      </c>
      <c r="D14" s="52">
        <f t="shared" si="4"/>
        <v>0</v>
      </c>
      <c r="E14" s="52">
        <f t="shared" si="4"/>
        <v>0</v>
      </c>
      <c r="F14" s="52">
        <f t="shared" si="4"/>
        <v>0</v>
      </c>
      <c r="G14" s="52">
        <f t="shared" si="4"/>
        <v>0</v>
      </c>
      <c r="H14" s="52">
        <f t="shared" si="4"/>
        <v>0</v>
      </c>
      <c r="I14" s="52">
        <f t="shared" si="4"/>
        <v>0</v>
      </c>
      <c r="J14" s="52">
        <f t="shared" si="4"/>
        <v>0</v>
      </c>
      <c r="K14" s="52"/>
      <c r="L14" s="52"/>
      <c r="M14" s="53"/>
      <c r="N14" s="26"/>
    </row>
    <row r="15" spans="1:19" ht="18.75" thickBo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6"/>
    </row>
    <row r="16" spans="1:19" ht="19.5">
      <c r="A16" s="54" t="s">
        <v>28</v>
      </c>
      <c r="B16" s="55">
        <f>MAX([0]!Total)</f>
        <v>100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9.5">
      <c r="A17" s="56" t="s">
        <v>26</v>
      </c>
      <c r="B17" s="57">
        <v>50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9.5">
      <c r="A18" s="56" t="s">
        <v>24</v>
      </c>
      <c r="B18" s="58">
        <f>+B16-B17</f>
        <v>50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6.25" thickBot="1">
      <c r="A19" s="59" t="s">
        <v>22</v>
      </c>
      <c r="B19" s="60">
        <f>ROUND((B18/8),0)</f>
        <v>6</v>
      </c>
      <c r="C19" s="26"/>
      <c r="D19" s="26"/>
      <c r="E19" s="26"/>
      <c r="F19" s="26"/>
      <c r="G19" s="35"/>
      <c r="H19" s="26"/>
      <c r="I19" s="26"/>
      <c r="J19" s="26"/>
      <c r="K19" s="26"/>
      <c r="L19" s="26"/>
      <c r="M19" s="26"/>
      <c r="N19" s="26"/>
    </row>
    <row r="20" spans="1:14" ht="25.5">
      <c r="A20" s="33"/>
      <c r="B20" s="34"/>
      <c r="C20" s="26"/>
      <c r="D20" s="26"/>
      <c r="E20" s="26"/>
      <c r="F20" s="26"/>
      <c r="G20" s="35"/>
      <c r="H20" s="26"/>
      <c r="I20" s="26"/>
      <c r="J20" s="26"/>
      <c r="K20" s="26"/>
      <c r="L20" s="26"/>
      <c r="M20" s="26"/>
      <c r="N20" s="26"/>
    </row>
    <row r="21" spans="1:14">
      <c r="A21" s="8"/>
      <c r="B21" s="8"/>
      <c r="C21" s="8"/>
    </row>
  </sheetData>
  <mergeCells count="5">
    <mergeCell ref="A12:A13"/>
    <mergeCell ref="Q1:S1"/>
    <mergeCell ref="A1:M1"/>
    <mergeCell ref="A2:M2"/>
    <mergeCell ref="A3:M3"/>
  </mergeCells>
  <phoneticPr fontId="23" type="noConversion"/>
  <dataValidations count="2">
    <dataValidation errorStyle="warning" allowBlank="1" showInputMessage="1" showErrorMessage="1" sqref="B18"/>
    <dataValidation type="whole" showInputMessage="1" showErrorMessage="1" errorTitle="Passing Criteria" error="Passing Criteria for &#10;Bachelor is  50&#10;Master is 60&#10;MS/PhD is 70" promptTitle="Passing Criteria" prompt="Passing Criteria for &#10;Bachelor is  50&#10;Master is 60&#10;MS/PhD is 70" sqref="B17">
      <formula1>50</formula1>
      <formula2>70</formula2>
    </dataValidation>
  </dataValidations>
  <printOptions horizontalCentered="1"/>
  <pageMargins left="0.25" right="0.25" top="0.5" bottom="0.75" header="0.25" footer="0.25"/>
  <pageSetup paperSize="9" scale="97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AC53"/>
  <sheetViews>
    <sheetView tabSelected="1" topLeftCell="B41" zoomScale="110" zoomScaleNormal="110" zoomScaleSheetLayoutView="100" workbookViewId="0">
      <selection activeCell="T29" sqref="T29"/>
    </sheetView>
  </sheetViews>
  <sheetFormatPr defaultRowHeight="15.75"/>
  <cols>
    <col min="1" max="1" width="4.140625" style="105" customWidth="1"/>
    <col min="2" max="2" width="15.85546875" style="82" customWidth="1"/>
    <col min="3" max="3" width="21" style="1" customWidth="1"/>
    <col min="4" max="4" width="5.7109375" style="100" customWidth="1"/>
    <col min="5" max="5" width="6.28515625" style="100" customWidth="1"/>
    <col min="6" max="6" width="5.42578125" style="100" hidden="1" customWidth="1"/>
    <col min="7" max="7" width="4.85546875" style="100" customWidth="1"/>
    <col min="8" max="8" width="5.85546875" style="100" customWidth="1"/>
    <col min="9" max="9" width="6.140625" style="100" customWidth="1"/>
    <col min="10" max="10" width="6.28515625" style="100" customWidth="1"/>
    <col min="11" max="11" width="4.7109375" style="100" customWidth="1"/>
    <col min="12" max="12" width="5.7109375" style="106" customWidth="1"/>
    <col min="13" max="13" width="9.28515625" style="106" customWidth="1"/>
    <col min="14" max="14" width="11.42578125" style="100" hidden="1" customWidth="1"/>
    <col min="15" max="15" width="10.28515625" style="100" hidden="1" customWidth="1"/>
    <col min="16" max="16" width="8.42578125" style="100" hidden="1" customWidth="1"/>
    <col min="17" max="17" width="7.7109375" style="100" hidden="1" customWidth="1"/>
    <col min="18" max="18" width="5.42578125" style="100" hidden="1" customWidth="1"/>
    <col min="19" max="19" width="10.28515625" style="107" customWidth="1"/>
    <col min="20" max="20" width="9.140625" style="114" customWidth="1"/>
    <col min="21" max="21" width="7.140625" style="104" customWidth="1"/>
    <col min="22" max="22" width="5.140625" style="1" bestFit="1" customWidth="1"/>
    <col min="23" max="16384" width="9.140625" style="1"/>
  </cols>
  <sheetData>
    <row r="1" spans="1:29" ht="28.5" customHeight="1">
      <c r="A1" s="83"/>
      <c r="B1" s="72"/>
      <c r="C1" s="84" t="s">
        <v>15</v>
      </c>
      <c r="D1" s="85"/>
      <c r="E1" s="85"/>
      <c r="F1" s="85"/>
      <c r="G1" s="85"/>
      <c r="H1" s="85"/>
      <c r="I1" s="85"/>
      <c r="J1" s="85"/>
      <c r="K1" s="85"/>
      <c r="L1" s="86"/>
      <c r="M1" s="86"/>
      <c r="N1" s="85"/>
      <c r="O1" s="85"/>
      <c r="P1" s="85"/>
      <c r="Q1" s="85"/>
      <c r="R1" s="85"/>
      <c r="S1" s="70" t="s">
        <v>14</v>
      </c>
      <c r="T1" s="110"/>
      <c r="U1" s="77" t="s">
        <v>41</v>
      </c>
      <c r="V1" s="84"/>
    </row>
    <row r="2" spans="1:29" ht="21.75" customHeight="1">
      <c r="A2" s="83"/>
      <c r="B2" s="72"/>
      <c r="C2" s="87" t="s">
        <v>13</v>
      </c>
      <c r="D2" s="85"/>
      <c r="E2" s="85"/>
      <c r="F2" s="85"/>
      <c r="G2" s="85"/>
      <c r="H2" s="85"/>
      <c r="I2" s="85"/>
      <c r="J2" s="85"/>
      <c r="K2" s="85"/>
      <c r="L2" s="86"/>
      <c r="M2" s="127"/>
      <c r="N2" s="88"/>
      <c r="O2" s="88"/>
      <c r="P2" s="88"/>
      <c r="Q2" s="88"/>
      <c r="R2" s="88"/>
      <c r="S2" s="147" t="s">
        <v>12</v>
      </c>
      <c r="T2" s="147"/>
      <c r="U2" s="77" t="s">
        <v>43</v>
      </c>
      <c r="V2" s="84"/>
    </row>
    <row r="3" spans="1:29" ht="18" customHeight="1">
      <c r="A3" s="83"/>
      <c r="B3" s="89"/>
      <c r="C3" s="90" t="s">
        <v>11</v>
      </c>
      <c r="D3" s="91"/>
      <c r="E3" s="91"/>
      <c r="F3" s="91"/>
      <c r="G3" s="91"/>
      <c r="H3" s="91"/>
      <c r="I3" s="91"/>
      <c r="J3" s="91"/>
      <c r="K3" s="91"/>
      <c r="L3" s="92"/>
      <c r="M3" s="92"/>
      <c r="N3" s="71"/>
      <c r="O3" s="43"/>
      <c r="P3" s="71"/>
      <c r="Q3" s="71"/>
      <c r="R3" s="71"/>
      <c r="S3" s="147" t="s">
        <v>10</v>
      </c>
      <c r="T3" s="147"/>
      <c r="U3" s="93" t="s">
        <v>50</v>
      </c>
      <c r="V3" s="94"/>
    </row>
    <row r="4" spans="1:29" s="96" customFormat="1" ht="22.5" customHeight="1">
      <c r="A4" s="44"/>
      <c r="B4" s="80" t="s">
        <v>9</v>
      </c>
      <c r="C4" s="42" t="s">
        <v>48</v>
      </c>
      <c r="D4" s="72" t="s">
        <v>49</v>
      </c>
      <c r="E4" s="72"/>
      <c r="F4" s="72"/>
      <c r="G4" s="72"/>
      <c r="H4" s="72"/>
      <c r="I4" s="72"/>
      <c r="J4" s="72"/>
      <c r="K4" s="72"/>
      <c r="L4" s="74"/>
      <c r="M4" s="128"/>
      <c r="N4" s="95"/>
      <c r="O4" s="95"/>
      <c r="P4" s="95"/>
      <c r="Q4" s="95"/>
      <c r="R4" s="95"/>
      <c r="S4" s="147" t="s">
        <v>8</v>
      </c>
      <c r="T4" s="147"/>
      <c r="U4" s="77" t="s">
        <v>16</v>
      </c>
      <c r="V4" s="94"/>
    </row>
    <row r="5" spans="1:29" s="96" customFormat="1" ht="22.5" customHeight="1">
      <c r="A5" s="44"/>
      <c r="B5" s="72"/>
      <c r="C5" s="41" t="s">
        <v>34</v>
      </c>
      <c r="D5" s="72" t="s">
        <v>46</v>
      </c>
      <c r="E5" s="72"/>
      <c r="F5" s="72"/>
      <c r="G5" s="72"/>
      <c r="H5" s="72"/>
      <c r="I5" s="72"/>
      <c r="J5" s="72"/>
      <c r="K5" s="72"/>
      <c r="L5" s="74"/>
      <c r="M5" s="128"/>
      <c r="N5" s="95"/>
      <c r="O5" s="95"/>
      <c r="P5" s="95"/>
      <c r="Q5" s="95"/>
      <c r="R5" s="95"/>
      <c r="S5" s="70"/>
      <c r="T5" s="110"/>
      <c r="U5" s="77"/>
      <c r="V5" s="94"/>
    </row>
    <row r="6" spans="1:29" s="96" customFormat="1" ht="15" customHeight="1">
      <c r="A6" s="44"/>
      <c r="B6" s="72"/>
      <c r="C6" s="45"/>
      <c r="D6" s="72"/>
      <c r="E6" s="72"/>
      <c r="F6" s="72"/>
      <c r="G6" s="72"/>
      <c r="H6" s="72"/>
      <c r="I6" s="72"/>
      <c r="J6" s="72"/>
      <c r="K6" s="72"/>
      <c r="L6" s="74"/>
      <c r="M6" s="128"/>
      <c r="N6" s="95"/>
      <c r="O6" s="95"/>
      <c r="P6" s="95"/>
      <c r="Q6" s="95"/>
      <c r="R6" s="95"/>
      <c r="S6" s="70"/>
      <c r="T6" s="110"/>
      <c r="U6" s="77"/>
      <c r="V6" s="94"/>
    </row>
    <row r="7" spans="1:29" ht="20.100000000000001" customHeight="1">
      <c r="A7" s="143" t="s">
        <v>42</v>
      </c>
      <c r="B7" s="146" t="s">
        <v>6</v>
      </c>
      <c r="C7" s="146"/>
      <c r="D7" s="36"/>
      <c r="E7" s="36"/>
      <c r="F7" s="36"/>
      <c r="G7" s="36"/>
      <c r="H7" s="36"/>
      <c r="I7" s="36"/>
      <c r="J7" s="36"/>
      <c r="K7" s="36"/>
      <c r="L7" s="75"/>
      <c r="M7" s="75"/>
      <c r="N7" s="36"/>
      <c r="O7" s="36"/>
      <c r="P7" s="36"/>
      <c r="Q7" s="36"/>
      <c r="R7" s="36"/>
      <c r="S7" s="73"/>
      <c r="T7" s="111"/>
      <c r="U7" s="61" t="s">
        <v>7</v>
      </c>
      <c r="V7" s="37"/>
    </row>
    <row r="8" spans="1:29" s="99" customFormat="1" ht="33.75" customHeight="1">
      <c r="A8" s="144"/>
      <c r="B8" s="146"/>
      <c r="C8" s="146"/>
      <c r="D8" s="148"/>
      <c r="E8" s="148"/>
      <c r="F8" s="148"/>
      <c r="G8" s="97"/>
      <c r="H8" s="97"/>
      <c r="I8" s="67"/>
      <c r="J8" s="67" t="s">
        <v>47</v>
      </c>
      <c r="K8" s="67"/>
      <c r="L8" s="76"/>
      <c r="M8" s="129" t="s">
        <v>5</v>
      </c>
      <c r="N8" s="62" t="s">
        <v>5</v>
      </c>
      <c r="O8" s="62" t="s">
        <v>44</v>
      </c>
      <c r="P8" s="62" t="s">
        <v>44</v>
      </c>
      <c r="Q8" s="62" t="s">
        <v>45</v>
      </c>
      <c r="R8" s="62" t="s">
        <v>45</v>
      </c>
      <c r="S8" s="68" t="s">
        <v>4</v>
      </c>
      <c r="T8" s="112" t="s">
        <v>3</v>
      </c>
      <c r="U8" s="63" t="s">
        <v>2</v>
      </c>
      <c r="V8" s="98" t="s">
        <v>31</v>
      </c>
    </row>
    <row r="9" spans="1:29" ht="19.5" customHeight="1" thickBot="1">
      <c r="A9" s="145"/>
      <c r="B9" s="81" t="s">
        <v>1</v>
      </c>
      <c r="C9" s="2" t="s">
        <v>0</v>
      </c>
      <c r="D9" s="126" t="s">
        <v>92</v>
      </c>
      <c r="E9" s="126" t="s">
        <v>94</v>
      </c>
      <c r="F9" s="64">
        <v>60</v>
      </c>
      <c r="G9" s="126" t="s">
        <v>97</v>
      </c>
      <c r="H9" s="108" t="s">
        <v>101</v>
      </c>
      <c r="I9" s="65" t="s">
        <v>98</v>
      </c>
      <c r="J9" s="65" t="s">
        <v>99</v>
      </c>
      <c r="K9" s="102" t="s">
        <v>95</v>
      </c>
      <c r="L9" s="109" t="s">
        <v>96</v>
      </c>
      <c r="M9" s="130">
        <v>25</v>
      </c>
      <c r="N9" s="64">
        <v>50</v>
      </c>
      <c r="O9" s="64">
        <v>85</v>
      </c>
      <c r="P9" s="64">
        <v>50</v>
      </c>
      <c r="Q9" s="69">
        <v>50</v>
      </c>
      <c r="R9" s="69">
        <v>50</v>
      </c>
      <c r="S9" s="66">
        <v>50</v>
      </c>
      <c r="T9" s="113">
        <v>50</v>
      </c>
      <c r="U9" s="100">
        <v>100</v>
      </c>
    </row>
    <row r="10" spans="1:29" ht="18" customHeight="1" thickBot="1">
      <c r="A10" s="78">
        <v>1</v>
      </c>
      <c r="B10" s="115">
        <v>12017019003</v>
      </c>
      <c r="C10" s="116" t="s">
        <v>51</v>
      </c>
      <c r="D10" s="125">
        <v>6</v>
      </c>
      <c r="E10" s="125">
        <v>9</v>
      </c>
      <c r="F10" s="117"/>
      <c r="G10" s="133">
        <v>7</v>
      </c>
      <c r="H10" s="133">
        <v>4.5</v>
      </c>
      <c r="I10" s="125">
        <v>8.5</v>
      </c>
      <c r="J10" s="125">
        <v>8</v>
      </c>
      <c r="K10" s="117">
        <f t="shared" ref="K10:K52" si="0">SUM(D10:J10)</f>
        <v>43</v>
      </c>
      <c r="L10" s="117">
        <f>K10*25/60</f>
        <v>17.916666666666668</v>
      </c>
      <c r="M10" s="131">
        <v>17.5</v>
      </c>
      <c r="N10" s="117"/>
      <c r="O10" s="117"/>
      <c r="P10" s="117"/>
      <c r="Q10" s="117"/>
      <c r="R10" s="117"/>
      <c r="S10" s="135">
        <f>L10+M10</f>
        <v>35.416666666666671</v>
      </c>
      <c r="T10" s="117"/>
      <c r="U10" s="117"/>
      <c r="V10" s="117"/>
      <c r="W10" s="117"/>
      <c r="X10" s="117"/>
      <c r="Y10" s="117"/>
      <c r="Z10" s="117"/>
      <c r="AA10" s="118"/>
      <c r="AB10" s="118"/>
      <c r="AC10" s="118"/>
    </row>
    <row r="11" spans="1:29" ht="18" customHeight="1" thickBot="1">
      <c r="A11" s="78">
        <v>2</v>
      </c>
      <c r="B11" s="119">
        <v>12017019011</v>
      </c>
      <c r="C11" s="132" t="s">
        <v>52</v>
      </c>
      <c r="D11" s="125">
        <v>5</v>
      </c>
      <c r="E11" s="125">
        <v>7</v>
      </c>
      <c r="F11" s="121"/>
      <c r="G11" s="134">
        <v>1.5</v>
      </c>
      <c r="H11" s="134">
        <v>6</v>
      </c>
      <c r="I11" s="125">
        <v>9</v>
      </c>
      <c r="J11" s="125">
        <v>7</v>
      </c>
      <c r="K11" s="117">
        <f t="shared" si="0"/>
        <v>35.5</v>
      </c>
      <c r="L11" s="117">
        <f t="shared" ref="L11:L52" si="1">K11*8/20</f>
        <v>14.2</v>
      </c>
      <c r="M11" s="131">
        <v>12.5</v>
      </c>
      <c r="N11" s="121"/>
      <c r="O11" s="121"/>
      <c r="P11" s="121"/>
      <c r="Q11" s="121"/>
      <c r="R11" s="121"/>
      <c r="S11" s="135">
        <f t="shared" ref="S11:S52" si="2">L11+M11</f>
        <v>26.7</v>
      </c>
      <c r="T11" s="121"/>
      <c r="U11" s="121"/>
      <c r="V11" s="121"/>
      <c r="W11" s="121"/>
      <c r="X11" s="121"/>
      <c r="Y11" s="121"/>
      <c r="Z11" s="121"/>
      <c r="AA11" s="122"/>
      <c r="AB11" s="122"/>
      <c r="AC11" s="122"/>
    </row>
    <row r="12" spans="1:29" ht="18" customHeight="1" thickBot="1">
      <c r="A12" s="78">
        <v>3</v>
      </c>
      <c r="B12" s="119">
        <v>12017019012</v>
      </c>
      <c r="C12" s="132" t="s">
        <v>53</v>
      </c>
      <c r="D12" s="124">
        <v>0</v>
      </c>
      <c r="E12" s="124">
        <v>0</v>
      </c>
      <c r="F12" s="121"/>
      <c r="G12" s="124">
        <v>0</v>
      </c>
      <c r="H12" s="124">
        <v>0</v>
      </c>
      <c r="I12" s="124">
        <v>0</v>
      </c>
      <c r="J12" s="124">
        <v>0</v>
      </c>
      <c r="K12" s="117">
        <f t="shared" si="0"/>
        <v>0</v>
      </c>
      <c r="L12" s="117">
        <f t="shared" si="1"/>
        <v>0</v>
      </c>
      <c r="M12" s="131">
        <v>0</v>
      </c>
      <c r="N12" s="121"/>
      <c r="O12" s="121"/>
      <c r="P12" s="121"/>
      <c r="Q12" s="121"/>
      <c r="R12" s="121"/>
      <c r="S12" s="135">
        <f t="shared" si="2"/>
        <v>0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</row>
    <row r="13" spans="1:29" ht="18" customHeight="1" thickBot="1">
      <c r="A13" s="78">
        <v>4</v>
      </c>
      <c r="B13" s="119">
        <v>12017019022</v>
      </c>
      <c r="C13" s="120" t="s">
        <v>54</v>
      </c>
      <c r="D13" s="125">
        <v>5.5</v>
      </c>
      <c r="E13" s="125">
        <v>9</v>
      </c>
      <c r="F13" s="121"/>
      <c r="G13" s="125">
        <v>8.5</v>
      </c>
      <c r="H13" s="124">
        <v>5.5</v>
      </c>
      <c r="I13" s="125">
        <v>9</v>
      </c>
      <c r="J13" s="125">
        <v>10</v>
      </c>
      <c r="K13" s="117">
        <f t="shared" si="0"/>
        <v>47.5</v>
      </c>
      <c r="L13" s="117">
        <f t="shared" si="1"/>
        <v>19</v>
      </c>
      <c r="M13" s="131">
        <v>17.916666666666668</v>
      </c>
      <c r="N13" s="121"/>
      <c r="O13" s="121"/>
      <c r="P13" s="121"/>
      <c r="Q13" s="121"/>
      <c r="R13" s="121"/>
      <c r="S13" s="135">
        <f t="shared" si="2"/>
        <v>36.916666666666671</v>
      </c>
      <c r="T13" s="121"/>
      <c r="U13" s="121"/>
      <c r="V13" s="121"/>
      <c r="W13" s="121"/>
      <c r="X13" s="121"/>
      <c r="Y13" s="121"/>
      <c r="Z13" s="121"/>
      <c r="AA13" s="121"/>
      <c r="AB13" s="121"/>
      <c r="AC13" s="121"/>
    </row>
    <row r="14" spans="1:29" ht="18" customHeight="1" thickBot="1">
      <c r="A14" s="78">
        <v>5</v>
      </c>
      <c r="B14" s="119">
        <v>12017019024</v>
      </c>
      <c r="C14" s="120" t="s">
        <v>55</v>
      </c>
      <c r="D14" s="125">
        <v>5.5</v>
      </c>
      <c r="E14" s="125">
        <v>4</v>
      </c>
      <c r="F14" s="121"/>
      <c r="G14" s="124">
        <v>0</v>
      </c>
      <c r="H14" s="134">
        <v>6</v>
      </c>
      <c r="I14" s="125">
        <v>8.5</v>
      </c>
      <c r="J14" s="125">
        <v>8.5</v>
      </c>
      <c r="K14" s="117">
        <f t="shared" si="0"/>
        <v>32.5</v>
      </c>
      <c r="L14" s="117">
        <f t="shared" si="1"/>
        <v>13</v>
      </c>
      <c r="M14" s="131">
        <v>8.75</v>
      </c>
      <c r="N14" s="121"/>
      <c r="O14" s="121"/>
      <c r="P14" s="121"/>
      <c r="Q14" s="121"/>
      <c r="R14" s="121"/>
      <c r="S14" s="135">
        <f t="shared" si="2"/>
        <v>21.75</v>
      </c>
      <c r="T14" s="121"/>
      <c r="U14" s="121"/>
      <c r="V14" s="121"/>
      <c r="W14" s="121"/>
      <c r="X14" s="121"/>
      <c r="Y14" s="121"/>
      <c r="Z14" s="121"/>
      <c r="AA14" s="122"/>
      <c r="AB14" s="122"/>
      <c r="AC14" s="122"/>
    </row>
    <row r="15" spans="1:29" s="101" customFormat="1" ht="21.75" customHeight="1" thickBot="1">
      <c r="A15" s="78">
        <v>6</v>
      </c>
      <c r="B15" s="119">
        <v>12017019032</v>
      </c>
      <c r="C15" s="132" t="s">
        <v>56</v>
      </c>
      <c r="D15" s="125">
        <v>7</v>
      </c>
      <c r="E15" s="125">
        <v>5.5</v>
      </c>
      <c r="F15" s="121"/>
      <c r="G15" s="125">
        <v>7</v>
      </c>
      <c r="H15" s="134">
        <v>1</v>
      </c>
      <c r="I15" s="125">
        <v>8</v>
      </c>
      <c r="J15" s="125">
        <v>7</v>
      </c>
      <c r="K15" s="117">
        <f t="shared" si="0"/>
        <v>35.5</v>
      </c>
      <c r="L15" s="117">
        <f t="shared" si="1"/>
        <v>14.2</v>
      </c>
      <c r="M15" s="131">
        <v>12.083333333333334</v>
      </c>
      <c r="N15" s="121"/>
      <c r="O15" s="121"/>
      <c r="P15" s="121"/>
      <c r="Q15" s="121"/>
      <c r="R15" s="121"/>
      <c r="S15" s="135">
        <f t="shared" si="2"/>
        <v>26.283333333333331</v>
      </c>
      <c r="T15" s="121"/>
      <c r="U15" s="121"/>
      <c r="V15" s="121"/>
      <c r="W15" s="121"/>
      <c r="X15" s="121"/>
      <c r="Y15" s="121"/>
      <c r="Z15" s="121"/>
      <c r="AA15" s="121"/>
      <c r="AB15" s="121"/>
      <c r="AC15" s="121"/>
    </row>
    <row r="16" spans="1:29" ht="18" customHeight="1" thickBot="1">
      <c r="A16" s="78">
        <v>7</v>
      </c>
      <c r="B16" s="119">
        <v>12017019033</v>
      </c>
      <c r="C16" s="120" t="s">
        <v>57</v>
      </c>
      <c r="D16" s="124">
        <v>0</v>
      </c>
      <c r="E16" s="125">
        <v>4</v>
      </c>
      <c r="F16" s="121"/>
      <c r="G16" s="125">
        <v>0.5</v>
      </c>
      <c r="H16" s="134">
        <v>4.5</v>
      </c>
      <c r="I16" s="125">
        <v>8</v>
      </c>
      <c r="J16" s="125">
        <v>8</v>
      </c>
      <c r="K16" s="117">
        <f t="shared" si="0"/>
        <v>25</v>
      </c>
      <c r="L16" s="117">
        <f t="shared" si="1"/>
        <v>10</v>
      </c>
      <c r="M16" s="131">
        <v>3.3333333333333335</v>
      </c>
      <c r="N16" s="121"/>
      <c r="O16" s="121"/>
      <c r="P16" s="121"/>
      <c r="Q16" s="121"/>
      <c r="R16" s="121"/>
      <c r="S16" s="135">
        <f t="shared" si="2"/>
        <v>13.333333333333334</v>
      </c>
      <c r="T16" s="121"/>
      <c r="U16" s="121"/>
      <c r="V16" s="121"/>
      <c r="W16" s="121"/>
      <c r="X16" s="121"/>
      <c r="Y16" s="121"/>
      <c r="Z16" s="121"/>
      <c r="AA16" s="121"/>
      <c r="AB16" s="121"/>
      <c r="AC16" s="121"/>
    </row>
    <row r="17" spans="1:29" ht="18" customHeight="1" thickBot="1">
      <c r="A17" s="78">
        <v>9</v>
      </c>
      <c r="B17" s="119">
        <v>12017019047</v>
      </c>
      <c r="C17" s="120" t="s">
        <v>58</v>
      </c>
      <c r="D17" s="125">
        <v>6</v>
      </c>
      <c r="E17" s="125">
        <v>9</v>
      </c>
      <c r="F17" s="121"/>
      <c r="G17" s="125">
        <v>6</v>
      </c>
      <c r="H17" s="134">
        <v>3.5</v>
      </c>
      <c r="I17" s="125">
        <v>9</v>
      </c>
      <c r="J17" s="125">
        <v>7</v>
      </c>
      <c r="K17" s="117">
        <f t="shared" si="0"/>
        <v>40.5</v>
      </c>
      <c r="L17" s="117">
        <f t="shared" si="1"/>
        <v>16.2</v>
      </c>
      <c r="M17" s="131">
        <v>16.666666666666668</v>
      </c>
      <c r="N17" s="121"/>
      <c r="O17" s="121"/>
      <c r="P17" s="121"/>
      <c r="Q17" s="121"/>
      <c r="R17" s="121"/>
      <c r="S17" s="135">
        <f t="shared" si="2"/>
        <v>32.866666666666667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ht="18" customHeight="1" thickBot="1">
      <c r="A18" s="78">
        <v>10</v>
      </c>
      <c r="B18" s="119">
        <v>12017019049</v>
      </c>
      <c r="C18" s="120" t="s">
        <v>59</v>
      </c>
      <c r="D18" s="125">
        <v>5</v>
      </c>
      <c r="E18" s="125">
        <v>5.5</v>
      </c>
      <c r="F18" s="121"/>
      <c r="G18" s="125">
        <v>7</v>
      </c>
      <c r="H18" s="134">
        <v>9</v>
      </c>
      <c r="I18" s="125">
        <v>8</v>
      </c>
      <c r="J18" s="125">
        <v>8</v>
      </c>
      <c r="K18" s="117">
        <f t="shared" si="0"/>
        <v>42.5</v>
      </c>
      <c r="L18" s="117">
        <f t="shared" si="1"/>
        <v>17</v>
      </c>
      <c r="M18" s="131">
        <v>14.166666666666666</v>
      </c>
      <c r="N18" s="121"/>
      <c r="O18" s="121"/>
      <c r="P18" s="121"/>
      <c r="Q18" s="121"/>
      <c r="R18" s="121"/>
      <c r="S18" s="135">
        <f t="shared" si="2"/>
        <v>31.166666666666664</v>
      </c>
      <c r="T18" s="121"/>
      <c r="U18" s="121"/>
      <c r="V18" s="121"/>
      <c r="W18" s="121"/>
      <c r="X18" s="121"/>
      <c r="Y18" s="121"/>
      <c r="Z18" s="121"/>
      <c r="AA18" s="121"/>
      <c r="AB18" s="121"/>
      <c r="AC18" s="121"/>
    </row>
    <row r="19" spans="1:29" ht="18" customHeight="1" thickBot="1">
      <c r="A19" s="78">
        <v>11</v>
      </c>
      <c r="B19" s="119">
        <v>12017019067</v>
      </c>
      <c r="C19" s="120" t="s">
        <v>60</v>
      </c>
      <c r="D19" s="125">
        <v>7.5</v>
      </c>
      <c r="E19" s="125">
        <v>8.5</v>
      </c>
      <c r="F19" s="121"/>
      <c r="G19" s="125">
        <v>2</v>
      </c>
      <c r="H19" s="134">
        <v>2</v>
      </c>
      <c r="I19" s="125">
        <v>9</v>
      </c>
      <c r="J19" s="125">
        <v>8.5</v>
      </c>
      <c r="K19" s="117">
        <f t="shared" si="0"/>
        <v>37.5</v>
      </c>
      <c r="L19" s="117">
        <f t="shared" si="1"/>
        <v>15</v>
      </c>
      <c r="M19" s="131">
        <v>20</v>
      </c>
      <c r="N19" s="121"/>
      <c r="O19" s="121"/>
      <c r="P19" s="121"/>
      <c r="Q19" s="121"/>
      <c r="R19" s="121"/>
      <c r="S19" s="135">
        <f t="shared" si="2"/>
        <v>35</v>
      </c>
      <c r="T19" s="121"/>
      <c r="U19" s="121"/>
      <c r="V19" s="121"/>
      <c r="W19" s="121"/>
      <c r="X19" s="121"/>
      <c r="Y19" s="121"/>
      <c r="Z19" s="121"/>
      <c r="AA19" s="121"/>
      <c r="AB19" s="121"/>
      <c r="AC19" s="121"/>
    </row>
    <row r="20" spans="1:29" ht="18" customHeight="1" thickBot="1">
      <c r="A20" s="78">
        <v>12</v>
      </c>
      <c r="B20" s="119">
        <v>12017019068</v>
      </c>
      <c r="C20" s="132" t="s">
        <v>61</v>
      </c>
      <c r="D20" s="125">
        <v>2</v>
      </c>
      <c r="E20" s="125">
        <v>3.5</v>
      </c>
      <c r="F20" s="121"/>
      <c r="G20" s="125">
        <v>7</v>
      </c>
      <c r="H20" s="134">
        <v>1</v>
      </c>
      <c r="I20" s="125">
        <v>9</v>
      </c>
      <c r="J20" s="125">
        <v>8</v>
      </c>
      <c r="K20" s="117">
        <f t="shared" si="0"/>
        <v>30.5</v>
      </c>
      <c r="L20" s="117">
        <f t="shared" si="1"/>
        <v>12.2</v>
      </c>
      <c r="M20" s="131">
        <v>8.75</v>
      </c>
      <c r="N20" s="121"/>
      <c r="O20" s="121"/>
      <c r="P20" s="121"/>
      <c r="Q20" s="121"/>
      <c r="R20" s="121"/>
      <c r="S20" s="135">
        <f t="shared" si="2"/>
        <v>20.95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</row>
    <row r="21" spans="1:29" ht="18" customHeight="1" thickBot="1">
      <c r="A21" s="78">
        <v>13</v>
      </c>
      <c r="B21" s="119">
        <v>12017019073</v>
      </c>
      <c r="C21" s="132" t="s">
        <v>62</v>
      </c>
      <c r="D21" s="125">
        <v>1</v>
      </c>
      <c r="E21" s="125">
        <v>1.5</v>
      </c>
      <c r="F21" s="121"/>
      <c r="G21" s="125">
        <v>0.5</v>
      </c>
      <c r="H21" s="134">
        <v>0.5</v>
      </c>
      <c r="I21" s="125">
        <v>8</v>
      </c>
      <c r="J21" s="125">
        <v>8</v>
      </c>
      <c r="K21" s="117">
        <f t="shared" si="0"/>
        <v>19.5</v>
      </c>
      <c r="L21" s="117">
        <f t="shared" si="1"/>
        <v>7.8</v>
      </c>
      <c r="M21" s="131">
        <v>7.5</v>
      </c>
      <c r="N21" s="121"/>
      <c r="O21" s="121"/>
      <c r="P21" s="121"/>
      <c r="Q21" s="121"/>
      <c r="R21" s="121"/>
      <c r="S21" s="135">
        <f t="shared" si="2"/>
        <v>15.3</v>
      </c>
      <c r="T21" s="121"/>
      <c r="U21" s="121"/>
      <c r="V21" s="121"/>
      <c r="W21" s="121"/>
      <c r="X21" s="121"/>
      <c r="Y21" s="121"/>
      <c r="Z21" s="121"/>
      <c r="AA21" s="121"/>
      <c r="AB21" s="121"/>
      <c r="AC21" s="121"/>
    </row>
    <row r="22" spans="1:29" ht="18" customHeight="1" thickBot="1">
      <c r="A22" s="78">
        <v>14</v>
      </c>
      <c r="B22" s="119">
        <v>12017019077</v>
      </c>
      <c r="C22" s="120" t="s">
        <v>63</v>
      </c>
      <c r="D22" s="125">
        <v>4</v>
      </c>
      <c r="E22" s="125">
        <v>0.5</v>
      </c>
      <c r="F22" s="121"/>
      <c r="G22" s="125">
        <v>2</v>
      </c>
      <c r="H22" s="134">
        <v>0.5</v>
      </c>
      <c r="I22" s="125">
        <v>7</v>
      </c>
      <c r="J22" s="125">
        <v>5.5</v>
      </c>
      <c r="K22" s="117">
        <f t="shared" si="0"/>
        <v>19.5</v>
      </c>
      <c r="L22" s="117">
        <f t="shared" si="1"/>
        <v>7.8</v>
      </c>
      <c r="M22" s="131">
        <v>10.416666666666666</v>
      </c>
      <c r="N22" s="121"/>
      <c r="O22" s="121"/>
      <c r="P22" s="121"/>
      <c r="Q22" s="121"/>
      <c r="R22" s="121"/>
      <c r="S22" s="135">
        <f t="shared" si="2"/>
        <v>18.216666666666665</v>
      </c>
      <c r="T22" s="121"/>
      <c r="U22" s="121"/>
      <c r="V22" s="121"/>
      <c r="W22" s="121"/>
      <c r="X22" s="121"/>
      <c r="Y22" s="121"/>
      <c r="Z22" s="121"/>
      <c r="AA22" s="122"/>
      <c r="AB22" s="122"/>
      <c r="AC22" s="122"/>
    </row>
    <row r="23" spans="1:29" s="101" customFormat="1" ht="18" customHeight="1" thickBot="1">
      <c r="A23" s="78">
        <v>15</v>
      </c>
      <c r="B23" s="119">
        <v>12017019082</v>
      </c>
      <c r="C23" s="120" t="s">
        <v>64</v>
      </c>
      <c r="D23" s="125">
        <v>4.5</v>
      </c>
      <c r="E23" s="125">
        <v>5</v>
      </c>
      <c r="F23" s="121"/>
      <c r="G23" s="125">
        <v>3.5</v>
      </c>
      <c r="H23" s="125">
        <v>2</v>
      </c>
      <c r="I23" s="125">
        <v>9</v>
      </c>
      <c r="J23" s="125">
        <v>9</v>
      </c>
      <c r="K23" s="117">
        <f t="shared" si="0"/>
        <v>33</v>
      </c>
      <c r="L23" s="117">
        <f t="shared" si="1"/>
        <v>13.2</v>
      </c>
      <c r="M23" s="131">
        <v>14.166666666666666</v>
      </c>
      <c r="N23" s="121"/>
      <c r="O23" s="121"/>
      <c r="P23" s="121"/>
      <c r="Q23" s="121"/>
      <c r="R23" s="121"/>
      <c r="S23" s="135">
        <f t="shared" si="2"/>
        <v>27.366666666666667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</row>
    <row r="24" spans="1:29" ht="18" customHeight="1" thickBot="1">
      <c r="A24" s="78">
        <v>16</v>
      </c>
      <c r="B24" s="119">
        <v>12017019088</v>
      </c>
      <c r="C24" s="120" t="s">
        <v>65</v>
      </c>
      <c r="D24" s="124">
        <v>0</v>
      </c>
      <c r="E24" s="125">
        <v>3</v>
      </c>
      <c r="F24" s="121"/>
      <c r="G24" s="125">
        <v>0.5</v>
      </c>
      <c r="H24" s="124">
        <v>0</v>
      </c>
      <c r="I24" s="125">
        <v>9</v>
      </c>
      <c r="J24" s="125">
        <v>7</v>
      </c>
      <c r="K24" s="117">
        <f t="shared" si="0"/>
        <v>19.5</v>
      </c>
      <c r="L24" s="117">
        <f t="shared" si="1"/>
        <v>7.8</v>
      </c>
      <c r="M24" s="131">
        <v>5.416666666666667</v>
      </c>
      <c r="N24" s="121"/>
      <c r="O24" s="121"/>
      <c r="P24" s="121"/>
      <c r="Q24" s="121"/>
      <c r="R24" s="121"/>
      <c r="S24" s="135">
        <f t="shared" si="2"/>
        <v>13.216666666666667</v>
      </c>
      <c r="T24" s="121"/>
      <c r="U24" s="121"/>
      <c r="V24" s="121"/>
      <c r="W24" s="121"/>
      <c r="X24" s="121"/>
      <c r="Y24" s="121"/>
      <c r="Z24" s="121"/>
      <c r="AA24" s="122"/>
      <c r="AB24" s="122"/>
      <c r="AC24" s="122"/>
    </row>
    <row r="25" spans="1:29" ht="18" customHeight="1" thickBot="1">
      <c r="A25" s="78">
        <v>17</v>
      </c>
      <c r="B25" s="119">
        <v>12017019096</v>
      </c>
      <c r="C25" s="120" t="s">
        <v>66</v>
      </c>
      <c r="D25" s="125">
        <v>0.5</v>
      </c>
      <c r="E25" s="124">
        <v>0</v>
      </c>
      <c r="F25" s="121"/>
      <c r="G25" s="124">
        <v>0</v>
      </c>
      <c r="H25" s="134">
        <v>1</v>
      </c>
      <c r="I25" s="125">
        <v>10</v>
      </c>
      <c r="J25" s="125">
        <v>9</v>
      </c>
      <c r="K25" s="117">
        <f t="shared" si="0"/>
        <v>20.5</v>
      </c>
      <c r="L25" s="117">
        <f t="shared" si="1"/>
        <v>8.1999999999999993</v>
      </c>
      <c r="M25" s="131">
        <v>12.083333333333334</v>
      </c>
      <c r="N25" s="121"/>
      <c r="O25" s="121"/>
      <c r="P25" s="121"/>
      <c r="Q25" s="121"/>
      <c r="R25" s="121"/>
      <c r="S25" s="135">
        <f t="shared" si="2"/>
        <v>20.283333333333331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</row>
    <row r="26" spans="1:29" ht="18" customHeight="1" thickBot="1">
      <c r="A26" s="78">
        <v>18</v>
      </c>
      <c r="B26" s="119">
        <v>12017019099</v>
      </c>
      <c r="C26" s="120" t="s">
        <v>67</v>
      </c>
      <c r="D26" s="125">
        <v>5</v>
      </c>
      <c r="E26" s="125">
        <v>7.5</v>
      </c>
      <c r="F26" s="121"/>
      <c r="G26" s="134">
        <v>6</v>
      </c>
      <c r="H26" s="134">
        <v>6.5</v>
      </c>
      <c r="I26" s="125">
        <v>8</v>
      </c>
      <c r="J26" s="125">
        <v>8</v>
      </c>
      <c r="K26" s="117">
        <f t="shared" si="0"/>
        <v>41</v>
      </c>
      <c r="L26" s="117">
        <f t="shared" si="1"/>
        <v>16.399999999999999</v>
      </c>
      <c r="M26" s="131">
        <v>17.5</v>
      </c>
      <c r="N26" s="121"/>
      <c r="O26" s="121"/>
      <c r="P26" s="121"/>
      <c r="Q26" s="121"/>
      <c r="R26" s="121"/>
      <c r="S26" s="135">
        <f t="shared" si="2"/>
        <v>33.9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</row>
    <row r="27" spans="1:29" ht="18" customHeight="1" thickBot="1">
      <c r="A27" s="78">
        <v>19</v>
      </c>
      <c r="B27" s="119">
        <v>12017019123</v>
      </c>
      <c r="C27" s="120" t="s">
        <v>68</v>
      </c>
      <c r="D27" s="125">
        <v>4.5</v>
      </c>
      <c r="E27" s="125">
        <v>3.5</v>
      </c>
      <c r="F27" s="121"/>
      <c r="G27" s="125">
        <v>2</v>
      </c>
      <c r="H27" s="134">
        <v>4</v>
      </c>
      <c r="I27" s="125">
        <v>9</v>
      </c>
      <c r="J27" s="125">
        <v>8</v>
      </c>
      <c r="K27" s="117">
        <f t="shared" si="0"/>
        <v>31</v>
      </c>
      <c r="L27" s="117">
        <f t="shared" si="1"/>
        <v>12.4</v>
      </c>
      <c r="M27" s="131">
        <v>14.166666666666666</v>
      </c>
      <c r="N27" s="121"/>
      <c r="O27" s="121"/>
      <c r="P27" s="121"/>
      <c r="Q27" s="121"/>
      <c r="R27" s="121"/>
      <c r="S27" s="135">
        <f t="shared" si="2"/>
        <v>26.566666666666666</v>
      </c>
      <c r="T27" s="121"/>
      <c r="U27" s="121"/>
      <c r="V27" s="121"/>
      <c r="W27" s="121"/>
      <c r="X27" s="121"/>
      <c r="Y27" s="121"/>
      <c r="Z27" s="121"/>
      <c r="AA27" s="121"/>
      <c r="AB27" s="121"/>
      <c r="AC27" s="121"/>
    </row>
    <row r="28" spans="1:29" ht="18" customHeight="1" thickBot="1">
      <c r="A28" s="78">
        <v>21</v>
      </c>
      <c r="B28" s="119">
        <v>12017019126</v>
      </c>
      <c r="C28" s="120" t="s">
        <v>69</v>
      </c>
      <c r="D28" s="125">
        <v>1</v>
      </c>
      <c r="E28" s="124">
        <v>0</v>
      </c>
      <c r="F28" s="121"/>
      <c r="G28" s="125">
        <v>2</v>
      </c>
      <c r="H28" s="134">
        <v>0</v>
      </c>
      <c r="I28" s="125">
        <v>10</v>
      </c>
      <c r="J28" s="125">
        <v>9</v>
      </c>
      <c r="K28" s="117">
        <f t="shared" si="0"/>
        <v>22</v>
      </c>
      <c r="L28" s="117">
        <f t="shared" si="1"/>
        <v>8.8000000000000007</v>
      </c>
      <c r="M28" s="131">
        <v>10.833333333333334</v>
      </c>
      <c r="N28" s="121"/>
      <c r="O28" s="121"/>
      <c r="P28" s="121"/>
      <c r="Q28" s="121"/>
      <c r="R28" s="121"/>
      <c r="S28" s="135">
        <f t="shared" si="2"/>
        <v>19.633333333333333</v>
      </c>
      <c r="T28" s="121"/>
      <c r="U28" s="121"/>
      <c r="V28" s="121"/>
      <c r="W28" s="121"/>
      <c r="X28" s="121"/>
      <c r="Y28" s="121"/>
      <c r="Z28" s="121"/>
      <c r="AA28" s="121"/>
      <c r="AB28" s="121"/>
      <c r="AC28" s="121"/>
    </row>
    <row r="29" spans="1:29" ht="18" customHeight="1" thickBot="1">
      <c r="A29" s="78">
        <v>22</v>
      </c>
      <c r="B29" s="119">
        <v>12017019129</v>
      </c>
      <c r="C29" s="120" t="s">
        <v>51</v>
      </c>
      <c r="D29" s="125">
        <v>6.5</v>
      </c>
      <c r="E29" s="125">
        <v>1.5</v>
      </c>
      <c r="F29" s="121"/>
      <c r="G29" s="124">
        <v>0</v>
      </c>
      <c r="H29" s="124">
        <v>0</v>
      </c>
      <c r="I29" s="125">
        <v>9</v>
      </c>
      <c r="J29" s="125">
        <v>10</v>
      </c>
      <c r="K29" s="117">
        <f t="shared" si="0"/>
        <v>27</v>
      </c>
      <c r="L29" s="117">
        <f t="shared" si="1"/>
        <v>10.8</v>
      </c>
      <c r="M29" s="131">
        <v>17.916666666666668</v>
      </c>
      <c r="N29" s="121"/>
      <c r="O29" s="121"/>
      <c r="P29" s="121"/>
      <c r="Q29" s="121"/>
      <c r="R29" s="121"/>
      <c r="S29" s="135">
        <f t="shared" si="2"/>
        <v>28.716666666666669</v>
      </c>
      <c r="T29" s="121"/>
      <c r="U29" s="121"/>
      <c r="V29" s="121"/>
      <c r="W29" s="121"/>
      <c r="X29" s="121"/>
      <c r="Y29" s="121"/>
      <c r="Z29" s="121"/>
      <c r="AA29" s="121"/>
      <c r="AB29" s="121"/>
      <c r="AC29" s="121"/>
    </row>
    <row r="30" spans="1:29" ht="18" customHeight="1" thickBot="1">
      <c r="A30" s="78">
        <v>23</v>
      </c>
      <c r="B30" s="119">
        <v>12017019132</v>
      </c>
      <c r="C30" s="120" t="s">
        <v>70</v>
      </c>
      <c r="D30" s="125">
        <v>5.5</v>
      </c>
      <c r="E30" s="125">
        <v>8</v>
      </c>
      <c r="F30" s="121"/>
      <c r="G30" s="125">
        <v>7.5</v>
      </c>
      <c r="H30" s="134">
        <v>3.5</v>
      </c>
      <c r="I30" s="125">
        <v>9</v>
      </c>
      <c r="J30" s="125">
        <v>8.5</v>
      </c>
      <c r="K30" s="117">
        <f t="shared" si="0"/>
        <v>42</v>
      </c>
      <c r="L30" s="117">
        <f t="shared" si="1"/>
        <v>16.8</v>
      </c>
      <c r="M30" s="131">
        <v>13.75</v>
      </c>
      <c r="N30" s="121"/>
      <c r="O30" s="121"/>
      <c r="P30" s="121"/>
      <c r="Q30" s="121"/>
      <c r="R30" s="121"/>
      <c r="S30" s="135">
        <f t="shared" si="2"/>
        <v>30.55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21"/>
    </row>
    <row r="31" spans="1:29" ht="18" customHeight="1" thickBot="1">
      <c r="A31" s="78">
        <v>24</v>
      </c>
      <c r="B31" s="119">
        <v>12017019148</v>
      </c>
      <c r="C31" s="120" t="s">
        <v>71</v>
      </c>
      <c r="D31" s="125">
        <v>6</v>
      </c>
      <c r="E31" s="125">
        <v>7</v>
      </c>
      <c r="F31" s="121"/>
      <c r="G31" s="125">
        <v>5.5</v>
      </c>
      <c r="H31" s="134">
        <v>6.5</v>
      </c>
      <c r="I31" s="125">
        <v>9</v>
      </c>
      <c r="J31" s="125">
        <v>9.5</v>
      </c>
      <c r="K31" s="117">
        <f t="shared" si="0"/>
        <v>43.5</v>
      </c>
      <c r="L31" s="117">
        <f t="shared" si="1"/>
        <v>17.399999999999999</v>
      </c>
      <c r="M31" s="131">
        <v>20.833333333333332</v>
      </c>
      <c r="N31" s="121"/>
      <c r="O31" s="121"/>
      <c r="P31" s="121"/>
      <c r="Q31" s="121"/>
      <c r="R31" s="121"/>
      <c r="S31" s="135">
        <f t="shared" si="2"/>
        <v>38.233333333333334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</row>
    <row r="32" spans="1:29" ht="18" customHeight="1" thickBot="1">
      <c r="A32" s="78">
        <v>25</v>
      </c>
      <c r="B32" s="119">
        <v>12017019149</v>
      </c>
      <c r="C32" s="120" t="s">
        <v>72</v>
      </c>
      <c r="D32" s="125">
        <v>5</v>
      </c>
      <c r="E32" s="125">
        <v>8</v>
      </c>
      <c r="F32" s="121"/>
      <c r="G32" s="125">
        <v>3</v>
      </c>
      <c r="H32" s="134">
        <v>7</v>
      </c>
      <c r="I32" s="125">
        <v>8</v>
      </c>
      <c r="J32" s="125">
        <v>8</v>
      </c>
      <c r="K32" s="117">
        <f t="shared" si="0"/>
        <v>39</v>
      </c>
      <c r="L32" s="117">
        <f t="shared" si="1"/>
        <v>15.6</v>
      </c>
      <c r="M32" s="131">
        <v>21.25</v>
      </c>
      <c r="N32" s="121"/>
      <c r="O32" s="121"/>
      <c r="P32" s="121"/>
      <c r="Q32" s="121"/>
      <c r="R32" s="121"/>
      <c r="S32" s="135">
        <f t="shared" si="2"/>
        <v>36.85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29" ht="18" customHeight="1" thickBot="1">
      <c r="A33" s="78">
        <v>26</v>
      </c>
      <c r="B33" s="119">
        <v>12017019150</v>
      </c>
      <c r="C33" s="116" t="s">
        <v>73</v>
      </c>
      <c r="D33" s="125">
        <v>7</v>
      </c>
      <c r="E33" s="125">
        <v>5</v>
      </c>
      <c r="F33" s="117"/>
      <c r="G33" s="125">
        <v>9</v>
      </c>
      <c r="H33" s="134">
        <v>5</v>
      </c>
      <c r="I33" s="125">
        <v>9</v>
      </c>
      <c r="J33" s="125">
        <v>9.5</v>
      </c>
      <c r="K33" s="117">
        <f t="shared" si="0"/>
        <v>44.5</v>
      </c>
      <c r="L33" s="117">
        <f t="shared" si="1"/>
        <v>17.8</v>
      </c>
      <c r="M33" s="131">
        <v>16.25</v>
      </c>
      <c r="N33" s="117"/>
      <c r="O33" s="117"/>
      <c r="P33" s="117"/>
      <c r="Q33" s="117"/>
      <c r="R33" s="117"/>
      <c r="S33" s="135">
        <f t="shared" si="2"/>
        <v>34.049999999999997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1:29" ht="18" customHeight="1" thickBot="1">
      <c r="A34" s="78">
        <v>27</v>
      </c>
      <c r="B34" s="119">
        <v>12017019158</v>
      </c>
      <c r="C34" s="120" t="s">
        <v>74</v>
      </c>
      <c r="D34" s="125">
        <v>4.5</v>
      </c>
      <c r="E34" s="125">
        <v>5</v>
      </c>
      <c r="F34" s="121"/>
      <c r="G34" s="125">
        <v>3</v>
      </c>
      <c r="H34" s="134">
        <v>0</v>
      </c>
      <c r="I34" s="125">
        <v>9.5</v>
      </c>
      <c r="J34" s="125">
        <v>9</v>
      </c>
      <c r="K34" s="117">
        <f t="shared" si="0"/>
        <v>31</v>
      </c>
      <c r="L34" s="117">
        <f t="shared" si="1"/>
        <v>12.4</v>
      </c>
      <c r="M34" s="131">
        <v>10.833333333333334</v>
      </c>
      <c r="N34" s="121"/>
      <c r="O34" s="121"/>
      <c r="P34" s="121"/>
      <c r="Q34" s="121"/>
      <c r="R34" s="121"/>
      <c r="S34" s="135">
        <f t="shared" si="2"/>
        <v>23.233333333333334</v>
      </c>
      <c r="T34" s="121"/>
      <c r="U34" s="121"/>
      <c r="V34" s="121"/>
      <c r="W34" s="121"/>
      <c r="X34" s="121"/>
      <c r="Y34" s="121"/>
      <c r="Z34" s="121"/>
      <c r="AA34" s="121"/>
      <c r="AB34" s="121"/>
      <c r="AC34" s="121"/>
    </row>
    <row r="35" spans="1:29" s="101" customFormat="1" ht="18" customHeight="1" thickBot="1">
      <c r="A35" s="78">
        <v>28</v>
      </c>
      <c r="B35" s="119">
        <v>12017019167</v>
      </c>
      <c r="C35" s="120" t="s">
        <v>75</v>
      </c>
      <c r="D35" s="125">
        <v>4.5</v>
      </c>
      <c r="E35" s="125">
        <v>5</v>
      </c>
      <c r="F35" s="121"/>
      <c r="G35" s="125">
        <v>0</v>
      </c>
      <c r="H35" s="134">
        <v>2.5</v>
      </c>
      <c r="I35" s="125">
        <v>9.5</v>
      </c>
      <c r="J35" s="125">
        <v>8</v>
      </c>
      <c r="K35" s="117">
        <f t="shared" si="0"/>
        <v>29.5</v>
      </c>
      <c r="L35" s="117">
        <f t="shared" si="1"/>
        <v>11.8</v>
      </c>
      <c r="M35" s="131">
        <v>12.916666666666666</v>
      </c>
      <c r="N35" s="121"/>
      <c r="O35" s="121"/>
      <c r="P35" s="121"/>
      <c r="Q35" s="121"/>
      <c r="R35" s="121"/>
      <c r="S35" s="135">
        <f t="shared" si="2"/>
        <v>24.716666666666669</v>
      </c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29" s="103" customFormat="1" ht="18" customHeight="1" thickBot="1">
      <c r="A36" s="78">
        <v>30</v>
      </c>
      <c r="B36" s="119">
        <v>12017019169</v>
      </c>
      <c r="C36" s="132" t="s">
        <v>76</v>
      </c>
      <c r="D36" s="125">
        <v>4.5</v>
      </c>
      <c r="E36" s="125">
        <v>7.5</v>
      </c>
      <c r="F36" s="121"/>
      <c r="G36" s="125">
        <v>2</v>
      </c>
      <c r="H36" s="134">
        <v>2</v>
      </c>
      <c r="I36" s="125">
        <v>9</v>
      </c>
      <c r="J36" s="125">
        <v>8</v>
      </c>
      <c r="K36" s="117">
        <f t="shared" si="0"/>
        <v>33</v>
      </c>
      <c r="L36" s="117">
        <f t="shared" si="1"/>
        <v>13.2</v>
      </c>
      <c r="M36" s="131">
        <v>12.5</v>
      </c>
      <c r="N36" s="121"/>
      <c r="O36" s="121"/>
      <c r="P36" s="121"/>
      <c r="Q36" s="121"/>
      <c r="R36" s="121"/>
      <c r="S36" s="135">
        <f t="shared" si="2"/>
        <v>25.7</v>
      </c>
      <c r="T36" s="121"/>
      <c r="U36" s="121"/>
      <c r="V36" s="121"/>
      <c r="W36" s="121"/>
      <c r="X36" s="121"/>
      <c r="Y36" s="121"/>
      <c r="Z36" s="121"/>
      <c r="AA36" s="121"/>
      <c r="AB36" s="121"/>
      <c r="AC36" s="121"/>
    </row>
    <row r="37" spans="1:29" s="103" customFormat="1" ht="18" customHeight="1" thickBot="1">
      <c r="A37" s="78">
        <v>31</v>
      </c>
      <c r="B37" s="119">
        <v>12017019172</v>
      </c>
      <c r="C37" s="120" t="s">
        <v>77</v>
      </c>
      <c r="D37" s="125">
        <v>5</v>
      </c>
      <c r="E37" s="125">
        <v>3</v>
      </c>
      <c r="F37" s="121"/>
      <c r="G37" s="125">
        <v>7.5</v>
      </c>
      <c r="H37" s="134">
        <v>7</v>
      </c>
      <c r="I37" s="125">
        <v>9</v>
      </c>
      <c r="J37" s="125">
        <v>8</v>
      </c>
      <c r="K37" s="117">
        <f t="shared" si="0"/>
        <v>39.5</v>
      </c>
      <c r="L37" s="117">
        <f t="shared" si="1"/>
        <v>15.8</v>
      </c>
      <c r="M37" s="131">
        <v>11.666666666666666</v>
      </c>
      <c r="N37" s="121"/>
      <c r="O37" s="121"/>
      <c r="P37" s="121"/>
      <c r="Q37" s="121"/>
      <c r="R37" s="121"/>
      <c r="S37" s="135">
        <f t="shared" si="2"/>
        <v>27.466666666666669</v>
      </c>
      <c r="T37" s="121"/>
      <c r="U37" s="121"/>
      <c r="V37" s="121"/>
      <c r="W37" s="121"/>
      <c r="X37" s="121"/>
      <c r="Y37" s="121"/>
      <c r="Z37" s="121"/>
      <c r="AA37" s="121"/>
      <c r="AB37" s="121"/>
      <c r="AC37" s="121"/>
    </row>
    <row r="38" spans="1:29" s="103" customFormat="1" ht="18" customHeight="1" thickBot="1">
      <c r="A38" s="78">
        <v>32</v>
      </c>
      <c r="B38" s="119">
        <v>12017019174</v>
      </c>
      <c r="C38" s="132" t="s">
        <v>78</v>
      </c>
      <c r="D38" s="125">
        <v>6</v>
      </c>
      <c r="E38" s="125">
        <v>5.5</v>
      </c>
      <c r="F38" s="121"/>
      <c r="G38" s="125">
        <v>7</v>
      </c>
      <c r="H38" s="134">
        <v>4.5</v>
      </c>
      <c r="I38" s="125">
        <v>9</v>
      </c>
      <c r="J38" s="125">
        <v>9</v>
      </c>
      <c r="K38" s="117">
        <f t="shared" si="0"/>
        <v>41</v>
      </c>
      <c r="L38" s="117">
        <f t="shared" si="1"/>
        <v>16.399999999999999</v>
      </c>
      <c r="M38" s="131">
        <v>11.25</v>
      </c>
      <c r="N38" s="121"/>
      <c r="O38" s="121"/>
      <c r="P38" s="121"/>
      <c r="Q38" s="121"/>
      <c r="R38" s="121"/>
      <c r="S38" s="135">
        <f t="shared" si="2"/>
        <v>27.65</v>
      </c>
      <c r="T38" s="121"/>
      <c r="U38" s="121"/>
      <c r="V38" s="121"/>
      <c r="W38" s="121"/>
      <c r="X38" s="121"/>
      <c r="Y38" s="121"/>
      <c r="Z38" s="121"/>
      <c r="AA38" s="121"/>
      <c r="AB38" s="121"/>
      <c r="AC38" s="121"/>
    </row>
    <row r="39" spans="1:29" s="103" customFormat="1" ht="18" customHeight="1" thickBot="1">
      <c r="A39" s="78">
        <v>33</v>
      </c>
      <c r="B39" s="119">
        <v>12017019180</v>
      </c>
      <c r="C39" s="120" t="s">
        <v>79</v>
      </c>
      <c r="D39" s="125">
        <v>2</v>
      </c>
      <c r="E39" s="125">
        <v>3.5</v>
      </c>
      <c r="F39" s="121"/>
      <c r="G39" s="124">
        <v>0</v>
      </c>
      <c r="H39" s="134">
        <v>1</v>
      </c>
      <c r="I39" s="125">
        <v>9</v>
      </c>
      <c r="J39" s="125">
        <v>10</v>
      </c>
      <c r="K39" s="117">
        <f t="shared" si="0"/>
        <v>25.5</v>
      </c>
      <c r="L39" s="117">
        <f t="shared" si="1"/>
        <v>10.199999999999999</v>
      </c>
      <c r="M39" s="131">
        <v>13.333333333333334</v>
      </c>
      <c r="N39" s="121"/>
      <c r="O39" s="121"/>
      <c r="P39" s="121"/>
      <c r="Q39" s="121"/>
      <c r="R39" s="121"/>
      <c r="S39" s="135">
        <f t="shared" si="2"/>
        <v>23.533333333333331</v>
      </c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29" s="103" customFormat="1" ht="18" customHeight="1" thickBot="1">
      <c r="A40" s="78">
        <v>34</v>
      </c>
      <c r="B40" s="119">
        <v>12017019182</v>
      </c>
      <c r="C40" s="120" t="s">
        <v>80</v>
      </c>
      <c r="D40" s="125">
        <v>5.5</v>
      </c>
      <c r="E40" s="125">
        <v>10</v>
      </c>
      <c r="F40" s="121"/>
      <c r="G40" s="125">
        <v>8</v>
      </c>
      <c r="H40" s="134">
        <v>5</v>
      </c>
      <c r="I40" s="125">
        <v>9</v>
      </c>
      <c r="J40" s="125">
        <v>8</v>
      </c>
      <c r="K40" s="117">
        <f t="shared" si="0"/>
        <v>45.5</v>
      </c>
      <c r="L40" s="117">
        <f t="shared" si="1"/>
        <v>18.2</v>
      </c>
      <c r="M40" s="131">
        <v>23.75</v>
      </c>
      <c r="N40" s="121"/>
      <c r="O40" s="121"/>
      <c r="P40" s="121"/>
      <c r="Q40" s="121"/>
      <c r="R40" s="121"/>
      <c r="S40" s="135">
        <f t="shared" si="2"/>
        <v>41.95</v>
      </c>
      <c r="T40" s="121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29" s="103" customFormat="1" ht="18" customHeight="1" thickBot="1">
      <c r="A41" s="78">
        <v>35</v>
      </c>
      <c r="B41" s="119">
        <v>12017019186</v>
      </c>
      <c r="C41" s="132" t="s">
        <v>81</v>
      </c>
      <c r="D41" s="125">
        <v>3.5</v>
      </c>
      <c r="E41" s="125">
        <v>8.5</v>
      </c>
      <c r="F41" s="121"/>
      <c r="G41" s="124">
        <v>0</v>
      </c>
      <c r="H41" s="134">
        <v>4.5</v>
      </c>
      <c r="I41" s="125">
        <v>10</v>
      </c>
      <c r="J41" s="125">
        <v>9</v>
      </c>
      <c r="K41" s="117">
        <f t="shared" si="0"/>
        <v>35.5</v>
      </c>
      <c r="L41" s="117">
        <f t="shared" si="1"/>
        <v>14.2</v>
      </c>
      <c r="M41" s="131">
        <v>9.5833333333333339</v>
      </c>
      <c r="N41" s="121"/>
      <c r="O41" s="121"/>
      <c r="P41" s="121"/>
      <c r="Q41" s="121"/>
      <c r="R41" s="121"/>
      <c r="S41" s="135">
        <f t="shared" si="2"/>
        <v>23.783333333333331</v>
      </c>
      <c r="T41" s="121"/>
      <c r="U41" s="121"/>
      <c r="V41" s="121"/>
      <c r="W41" s="121"/>
      <c r="X41" s="121"/>
      <c r="Y41" s="121"/>
      <c r="Z41" s="121"/>
      <c r="AA41" s="121"/>
      <c r="AB41" s="121"/>
      <c r="AC41" s="121"/>
    </row>
    <row r="42" spans="1:29" s="103" customFormat="1" ht="18" customHeight="1" thickBot="1">
      <c r="A42" s="78">
        <v>36</v>
      </c>
      <c r="B42" s="119">
        <v>12017019187</v>
      </c>
      <c r="C42" s="120" t="s">
        <v>82</v>
      </c>
      <c r="D42" s="125">
        <v>0</v>
      </c>
      <c r="E42" s="125">
        <v>3.5</v>
      </c>
      <c r="F42" s="121"/>
      <c r="G42" s="124">
        <v>0</v>
      </c>
      <c r="H42" s="134">
        <v>4.5</v>
      </c>
      <c r="I42" s="125">
        <v>9</v>
      </c>
      <c r="J42" s="125">
        <v>7.5</v>
      </c>
      <c r="K42" s="117">
        <f t="shared" si="0"/>
        <v>24.5</v>
      </c>
      <c r="L42" s="117">
        <f t="shared" si="1"/>
        <v>9.8000000000000007</v>
      </c>
      <c r="M42" s="131">
        <v>17.5</v>
      </c>
      <c r="N42" s="121"/>
      <c r="O42" s="121"/>
      <c r="P42" s="121"/>
      <c r="Q42" s="121"/>
      <c r="R42" s="121"/>
      <c r="S42" s="135">
        <f t="shared" si="2"/>
        <v>27.3</v>
      </c>
      <c r="T42" s="121"/>
      <c r="U42" s="121"/>
      <c r="V42" s="121"/>
      <c r="W42" s="121"/>
      <c r="X42" s="121"/>
      <c r="Y42" s="121"/>
      <c r="Z42" s="121"/>
      <c r="AA42" s="121"/>
      <c r="AB42" s="121"/>
      <c r="AC42" s="121"/>
    </row>
    <row r="43" spans="1:29" s="103" customFormat="1" ht="18" customHeight="1" thickBot="1">
      <c r="A43" s="78">
        <v>37</v>
      </c>
      <c r="B43" s="119">
        <v>12017019204</v>
      </c>
      <c r="C43" s="120" t="s">
        <v>83</v>
      </c>
      <c r="D43" s="125">
        <v>5</v>
      </c>
      <c r="E43" s="125">
        <v>3.5</v>
      </c>
      <c r="F43" s="121"/>
      <c r="G43" s="125">
        <v>7</v>
      </c>
      <c r="H43" s="134">
        <v>6</v>
      </c>
      <c r="I43" s="125">
        <v>8.5</v>
      </c>
      <c r="J43" s="125">
        <v>8</v>
      </c>
      <c r="K43" s="117">
        <f t="shared" si="0"/>
        <v>38</v>
      </c>
      <c r="L43" s="117">
        <f t="shared" si="1"/>
        <v>15.2</v>
      </c>
      <c r="M43" s="131">
        <v>12.083333333333334</v>
      </c>
      <c r="N43" s="121"/>
      <c r="O43" s="121"/>
      <c r="P43" s="121"/>
      <c r="Q43" s="121"/>
      <c r="R43" s="121"/>
      <c r="S43" s="135">
        <f t="shared" si="2"/>
        <v>27.283333333333331</v>
      </c>
      <c r="T43" s="121"/>
      <c r="U43" s="121"/>
      <c r="V43" s="121"/>
      <c r="W43" s="121"/>
      <c r="X43" s="121"/>
      <c r="Y43" s="121"/>
      <c r="Z43" s="121"/>
      <c r="AA43" s="121"/>
      <c r="AB43" s="121"/>
      <c r="AC43" s="121"/>
    </row>
    <row r="44" spans="1:29" s="103" customFormat="1" ht="18" customHeight="1" thickBot="1">
      <c r="A44" s="79">
        <v>38</v>
      </c>
      <c r="B44" s="119">
        <v>12017019207</v>
      </c>
      <c r="C44" s="120" t="s">
        <v>84</v>
      </c>
      <c r="D44" s="125">
        <v>4.5</v>
      </c>
      <c r="E44" s="125">
        <v>3</v>
      </c>
      <c r="F44" s="121"/>
      <c r="G44" s="125">
        <v>1</v>
      </c>
      <c r="H44" s="134">
        <v>2.5</v>
      </c>
      <c r="I44" s="125">
        <v>9.5</v>
      </c>
      <c r="J44" s="125">
        <v>8.5</v>
      </c>
      <c r="K44" s="117">
        <f t="shared" si="0"/>
        <v>29</v>
      </c>
      <c r="L44" s="117">
        <f t="shared" si="1"/>
        <v>11.6</v>
      </c>
      <c r="M44" s="131">
        <v>10</v>
      </c>
      <c r="N44" s="121"/>
      <c r="O44" s="121"/>
      <c r="P44" s="121"/>
      <c r="Q44" s="121"/>
      <c r="R44" s="121"/>
      <c r="S44" s="135">
        <f t="shared" si="2"/>
        <v>21.6</v>
      </c>
      <c r="T44" s="121"/>
      <c r="U44" s="121"/>
      <c r="V44" s="121"/>
      <c r="W44" s="121"/>
      <c r="X44" s="121"/>
      <c r="Y44" s="121"/>
      <c r="Z44" s="121"/>
      <c r="AA44" s="121"/>
      <c r="AB44" s="121"/>
      <c r="AC44" s="121"/>
    </row>
    <row r="45" spans="1:29" s="103" customFormat="1" ht="18" customHeight="1" thickBot="1">
      <c r="A45" s="79">
        <v>39</v>
      </c>
      <c r="B45" s="119">
        <v>12017019213</v>
      </c>
      <c r="C45" s="120" t="s">
        <v>85</v>
      </c>
      <c r="D45" s="125">
        <v>5.5</v>
      </c>
      <c r="E45" s="125">
        <v>9</v>
      </c>
      <c r="F45" s="121"/>
      <c r="G45" s="125">
        <v>2</v>
      </c>
      <c r="H45" s="124">
        <v>0</v>
      </c>
      <c r="I45" s="125">
        <v>8</v>
      </c>
      <c r="J45" s="125">
        <v>8</v>
      </c>
      <c r="K45" s="117">
        <f t="shared" si="0"/>
        <v>32.5</v>
      </c>
      <c r="L45" s="117">
        <f t="shared" si="1"/>
        <v>13</v>
      </c>
      <c r="M45" s="131">
        <v>20.833333333333332</v>
      </c>
      <c r="N45" s="121"/>
      <c r="O45" s="121"/>
      <c r="P45" s="121"/>
      <c r="Q45" s="121"/>
      <c r="R45" s="121"/>
      <c r="S45" s="135">
        <f t="shared" si="2"/>
        <v>33.833333333333329</v>
      </c>
      <c r="T45" s="121"/>
      <c r="U45" s="121"/>
      <c r="V45" s="121"/>
      <c r="W45" s="121"/>
      <c r="X45" s="121"/>
      <c r="Y45" s="121"/>
      <c r="Z45" s="121"/>
      <c r="AA45" s="121"/>
      <c r="AB45" s="121"/>
      <c r="AC45" s="121"/>
    </row>
    <row r="46" spans="1:29" s="103" customFormat="1" ht="18" customHeight="1" thickBot="1">
      <c r="A46" s="79">
        <v>40</v>
      </c>
      <c r="B46" s="119">
        <v>12017019215</v>
      </c>
      <c r="C46" s="120" t="s">
        <v>86</v>
      </c>
      <c r="D46" s="125">
        <v>4.5</v>
      </c>
      <c r="E46" s="125">
        <v>5</v>
      </c>
      <c r="F46" s="121"/>
      <c r="G46" s="125">
        <v>7</v>
      </c>
      <c r="H46" s="134">
        <v>1.5</v>
      </c>
      <c r="I46" s="125">
        <v>9</v>
      </c>
      <c r="J46" s="125">
        <v>9.5</v>
      </c>
      <c r="K46" s="117">
        <f t="shared" si="0"/>
        <v>36.5</v>
      </c>
      <c r="L46" s="117">
        <f t="shared" si="1"/>
        <v>14.6</v>
      </c>
      <c r="M46" s="131">
        <v>14.583333333333334</v>
      </c>
      <c r="N46" s="121"/>
      <c r="O46" s="121"/>
      <c r="P46" s="121"/>
      <c r="Q46" s="121"/>
      <c r="R46" s="121"/>
      <c r="S46" s="135">
        <f t="shared" si="2"/>
        <v>29.183333333333334</v>
      </c>
      <c r="T46" s="121"/>
      <c r="U46" s="121"/>
      <c r="V46" s="121"/>
      <c r="W46" s="121"/>
      <c r="X46" s="121"/>
      <c r="Y46" s="121"/>
      <c r="Z46" s="121"/>
      <c r="AA46" s="121"/>
      <c r="AB46" s="121"/>
      <c r="AC46" s="121"/>
    </row>
    <row r="47" spans="1:29" s="103" customFormat="1" ht="18" customHeight="1" thickBot="1">
      <c r="A47" s="79">
        <v>41</v>
      </c>
      <c r="B47" s="119">
        <v>12017019217</v>
      </c>
      <c r="C47" s="120" t="s">
        <v>87</v>
      </c>
      <c r="D47" s="125">
        <v>0.5</v>
      </c>
      <c r="E47" s="124">
        <v>0</v>
      </c>
      <c r="F47" s="121"/>
      <c r="G47" s="125">
        <v>0.5</v>
      </c>
      <c r="H47" s="134">
        <v>2.5</v>
      </c>
      <c r="I47" s="125">
        <v>8</v>
      </c>
      <c r="J47" s="125">
        <v>7.5</v>
      </c>
      <c r="K47" s="117">
        <f t="shared" si="0"/>
        <v>19</v>
      </c>
      <c r="L47" s="117">
        <f t="shared" si="1"/>
        <v>7.6</v>
      </c>
      <c r="M47" s="131">
        <v>3.75</v>
      </c>
      <c r="N47" s="121"/>
      <c r="O47" s="121"/>
      <c r="P47" s="121"/>
      <c r="Q47" s="121"/>
      <c r="R47" s="121"/>
      <c r="S47" s="135">
        <f t="shared" si="2"/>
        <v>11.35</v>
      </c>
      <c r="T47" s="121"/>
      <c r="U47" s="121"/>
      <c r="V47" s="121"/>
      <c r="W47" s="121"/>
      <c r="X47" s="121"/>
      <c r="Y47" s="121"/>
      <c r="Z47" s="121"/>
      <c r="AA47" s="121"/>
      <c r="AB47" s="121"/>
      <c r="AC47" s="121"/>
    </row>
    <row r="48" spans="1:29" s="103" customFormat="1" ht="18" customHeight="1" thickBot="1">
      <c r="A48" s="79">
        <v>42</v>
      </c>
      <c r="B48" s="119">
        <v>12017019219</v>
      </c>
      <c r="C48" s="120" t="s">
        <v>88</v>
      </c>
      <c r="D48" s="125">
        <v>3</v>
      </c>
      <c r="E48" s="125">
        <v>1.5</v>
      </c>
      <c r="F48" s="121"/>
      <c r="G48" s="125">
        <v>6</v>
      </c>
      <c r="H48" s="134">
        <v>4.5</v>
      </c>
      <c r="I48" s="125">
        <v>7</v>
      </c>
      <c r="J48" s="125">
        <v>4</v>
      </c>
      <c r="K48" s="117">
        <f t="shared" si="0"/>
        <v>26</v>
      </c>
      <c r="L48" s="117">
        <f t="shared" si="1"/>
        <v>10.4</v>
      </c>
      <c r="M48" s="131">
        <v>10.833333333333334</v>
      </c>
      <c r="N48" s="121"/>
      <c r="O48" s="121"/>
      <c r="P48" s="121"/>
      <c r="Q48" s="121"/>
      <c r="R48" s="121"/>
      <c r="S48" s="135">
        <f t="shared" si="2"/>
        <v>21.233333333333334</v>
      </c>
      <c r="T48" s="121"/>
      <c r="U48" s="121"/>
      <c r="V48" s="121"/>
      <c r="W48" s="121"/>
      <c r="X48" s="121"/>
      <c r="Y48" s="121"/>
      <c r="Z48" s="121"/>
      <c r="AA48" s="121"/>
      <c r="AB48" s="121"/>
      <c r="AC48" s="121"/>
    </row>
    <row r="49" spans="1:29" s="103" customFormat="1" ht="18" customHeight="1" thickBot="1">
      <c r="A49" s="79">
        <v>43</v>
      </c>
      <c r="B49" s="119">
        <v>12017019223</v>
      </c>
      <c r="C49" s="120" t="s">
        <v>89</v>
      </c>
      <c r="D49" s="125">
        <v>5.5</v>
      </c>
      <c r="E49" s="125">
        <v>3.5</v>
      </c>
      <c r="F49" s="121"/>
      <c r="G49" s="125">
        <v>8</v>
      </c>
      <c r="H49" s="134">
        <v>4.5</v>
      </c>
      <c r="I49" s="125">
        <v>9</v>
      </c>
      <c r="J49" s="125">
        <v>9</v>
      </c>
      <c r="K49" s="117">
        <f t="shared" si="0"/>
        <v>39.5</v>
      </c>
      <c r="L49" s="117">
        <f t="shared" si="1"/>
        <v>15.8</v>
      </c>
      <c r="M49" s="131">
        <v>16.25</v>
      </c>
      <c r="N49" s="121"/>
      <c r="O49" s="121"/>
      <c r="P49" s="121"/>
      <c r="Q49" s="121"/>
      <c r="R49" s="121"/>
      <c r="S49" s="135">
        <f t="shared" si="2"/>
        <v>32.049999999999997</v>
      </c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1:29" s="103" customFormat="1" ht="18" customHeight="1" thickBot="1">
      <c r="A50" s="79">
        <v>44</v>
      </c>
      <c r="B50" s="119">
        <v>12017019233</v>
      </c>
      <c r="C50" s="120" t="s">
        <v>90</v>
      </c>
      <c r="D50" s="125">
        <v>5</v>
      </c>
      <c r="E50" s="125">
        <v>6</v>
      </c>
      <c r="F50" s="121"/>
      <c r="G50" s="125">
        <v>3.5</v>
      </c>
      <c r="H50" s="134">
        <v>0.5</v>
      </c>
      <c r="I50" s="125">
        <v>9</v>
      </c>
      <c r="J50" s="125">
        <v>10</v>
      </c>
      <c r="K50" s="117">
        <f t="shared" si="0"/>
        <v>34</v>
      </c>
      <c r="L50" s="117">
        <f t="shared" si="1"/>
        <v>13.6</v>
      </c>
      <c r="M50" s="131">
        <v>13.75</v>
      </c>
      <c r="N50" s="121"/>
      <c r="O50" s="121"/>
      <c r="P50" s="121"/>
      <c r="Q50" s="121"/>
      <c r="R50" s="121"/>
      <c r="S50" s="135">
        <f t="shared" si="2"/>
        <v>27.35</v>
      </c>
      <c r="T50" s="121"/>
      <c r="U50" s="121"/>
      <c r="V50" s="121"/>
      <c r="W50" s="121"/>
      <c r="X50" s="121"/>
      <c r="Y50" s="121"/>
      <c r="Z50" s="121"/>
      <c r="AA50" s="121"/>
      <c r="AB50" s="121"/>
      <c r="AC50" s="121"/>
    </row>
    <row r="51" spans="1:29" s="103" customFormat="1" ht="18" customHeight="1" thickBot="1">
      <c r="A51" s="79">
        <v>45</v>
      </c>
      <c r="B51" s="119">
        <v>12017019234</v>
      </c>
      <c r="C51" s="120" t="s">
        <v>91</v>
      </c>
      <c r="D51" s="125">
        <v>5.5</v>
      </c>
      <c r="E51" s="125">
        <v>5.5</v>
      </c>
      <c r="F51" s="122"/>
      <c r="G51" s="124">
        <v>0</v>
      </c>
      <c r="H51" s="134">
        <v>3</v>
      </c>
      <c r="I51" s="125">
        <v>9</v>
      </c>
      <c r="J51" s="125">
        <v>10</v>
      </c>
      <c r="K51" s="117">
        <f t="shared" si="0"/>
        <v>33</v>
      </c>
      <c r="L51" s="117">
        <f t="shared" si="1"/>
        <v>13.2</v>
      </c>
      <c r="M51" s="131">
        <v>14.166666666666666</v>
      </c>
      <c r="N51" s="122"/>
      <c r="O51" s="122"/>
      <c r="P51" s="122"/>
      <c r="Q51" s="122"/>
      <c r="R51" s="122"/>
      <c r="S51" s="135">
        <f t="shared" si="2"/>
        <v>27.366666666666667</v>
      </c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2" spans="1:29" ht="16.5" thickBot="1">
      <c r="A52" s="105">
        <v>46</v>
      </c>
      <c r="B52" s="119">
        <v>111619017</v>
      </c>
      <c r="C52" s="120" t="s">
        <v>93</v>
      </c>
      <c r="D52" s="124">
        <v>0</v>
      </c>
      <c r="E52" s="124">
        <v>0</v>
      </c>
      <c r="F52" s="123"/>
      <c r="G52" s="124">
        <v>0</v>
      </c>
      <c r="H52" s="124">
        <v>0</v>
      </c>
      <c r="I52" s="124">
        <v>0</v>
      </c>
      <c r="J52" s="124">
        <v>0</v>
      </c>
      <c r="K52" s="117">
        <f t="shared" si="0"/>
        <v>0</v>
      </c>
      <c r="L52" s="117">
        <f t="shared" si="1"/>
        <v>0</v>
      </c>
      <c r="M52" s="131">
        <v>0</v>
      </c>
      <c r="S52" s="135">
        <f t="shared" si="2"/>
        <v>0</v>
      </c>
    </row>
    <row r="53" spans="1:29">
      <c r="M53" s="106" t="s">
        <v>100</v>
      </c>
      <c r="S53" s="107">
        <f>AVERAGE(S10:S52)</f>
        <v>25.577906976744178</v>
      </c>
    </row>
  </sheetData>
  <sheetProtection formatCells="0" formatColumns="0" formatRows="0" insertColumns="0" deleteColumns="0"/>
  <mergeCells count="6">
    <mergeCell ref="A7:A9"/>
    <mergeCell ref="B7:C8"/>
    <mergeCell ref="S2:T2"/>
    <mergeCell ref="S3:T3"/>
    <mergeCell ref="S4:T4"/>
    <mergeCell ref="D8:F8"/>
  </mergeCells>
  <phoneticPr fontId="23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rowBreaks count="1" manualBreakCount="1">
    <brk id="31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Grade Summary</vt:lpstr>
      <vt:lpstr>Course Code</vt:lpstr>
      <vt:lpstr>Sheet1</vt:lpstr>
      <vt:lpstr>Aboverange</vt:lpstr>
      <vt:lpstr>DIV</vt:lpstr>
      <vt:lpstr>Grade</vt:lpstr>
      <vt:lpstr>Grades</vt:lpstr>
      <vt:lpstr>Lowerrange</vt:lpstr>
      <vt:lpstr>'Course Code'!Print_Area</vt:lpstr>
      <vt:lpstr>'Grade Summary'!Print_Area</vt:lpstr>
      <vt:lpstr>'Course Code'!Print_Titles</vt:lpstr>
      <vt:lpstr>RANGE</vt:lpstr>
      <vt:lpstr>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5131</cp:lastModifiedBy>
  <cp:lastPrinted>2016-01-11T08:59:33Z</cp:lastPrinted>
  <dcterms:created xsi:type="dcterms:W3CDTF">2010-08-16T07:00:02Z</dcterms:created>
  <dcterms:modified xsi:type="dcterms:W3CDTF">2016-01-15T07:04:55Z</dcterms:modified>
</cp:coreProperties>
</file>