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5" windowWidth="21075" windowHeight="9855" activeTab="1"/>
  </bookViews>
  <sheets>
    <sheet name="Grade Summary" sheetId="10" r:id="rId1"/>
    <sheet name="EE306 D" sheetId="2" r:id="rId2"/>
    <sheet name="Sheet1" sheetId="4" state="hidden" r:id="rId3"/>
  </sheets>
  <externalReferences>
    <externalReference r:id="rId4"/>
  </externalReferences>
  <definedNames>
    <definedName name="_xlnm._FilterDatabase" localSheetId="2" hidden="1">Sheet1!$A$1:$B$1</definedName>
    <definedName name="Grade" localSheetId="0">#REF!</definedName>
    <definedName name="Grade">[1]EE306!#REF!</definedName>
    <definedName name="_xlnm.Print_Area" localSheetId="1">'EE306 D'!$A$1:$X$62</definedName>
    <definedName name="_xlnm.Print_Area" localSheetId="0">'Grade Summary'!$A$1:$M$26</definedName>
    <definedName name="_xlnm.Print_Titles" localSheetId="1">'EE306 D'!$1:$10</definedName>
    <definedName name="Range" localSheetId="0">'Grade Summary'!$B$12:$J$13</definedName>
    <definedName name="Range">#REF!</definedName>
  </definedNames>
  <calcPr calcId="144525"/>
</workbook>
</file>

<file path=xl/calcChain.xml><?xml version="1.0" encoding="utf-8"?>
<calcChain xmlns="http://schemas.openxmlformats.org/spreadsheetml/2006/main">
  <c r="U11" i="2" l="1"/>
  <c r="U12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11" i="2"/>
  <c r="O51" i="2"/>
  <c r="P51" i="2"/>
  <c r="H51" i="2"/>
  <c r="I5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11" i="2"/>
  <c r="S14" i="2" l="1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13" i="2"/>
  <c r="R51" i="2"/>
  <c r="S51" i="2" l="1"/>
  <c r="N51" i="2"/>
  <c r="G51" i="2"/>
  <c r="T13" i="2"/>
  <c r="T14" i="2"/>
  <c r="T18" i="2"/>
  <c r="T19" i="2"/>
  <c r="T21" i="2"/>
  <c r="T22" i="2"/>
  <c r="T23" i="2"/>
  <c r="T25" i="2"/>
  <c r="T27" i="2"/>
  <c r="T29" i="2"/>
  <c r="T30" i="2"/>
  <c r="T33" i="2"/>
  <c r="T34" i="2"/>
  <c r="T38" i="2"/>
  <c r="T39" i="2"/>
  <c r="T41" i="2"/>
  <c r="T42" i="2"/>
  <c r="T43" i="2"/>
  <c r="T15" i="2" l="1"/>
  <c r="T17" i="2"/>
  <c r="T31" i="2"/>
  <c r="T26" i="2"/>
  <c r="T35" i="2"/>
  <c r="T37" i="2"/>
  <c r="T11" i="2"/>
  <c r="T40" i="2"/>
  <c r="T36" i="2"/>
  <c r="T32" i="2"/>
  <c r="T28" i="2"/>
  <c r="T24" i="2"/>
  <c r="T20" i="2"/>
  <c r="T16" i="2"/>
  <c r="T12" i="2"/>
  <c r="U13" i="2"/>
  <c r="U15" i="2"/>
  <c r="U16" i="2"/>
  <c r="U18" i="2"/>
  <c r="U19" i="2"/>
  <c r="U20" i="2"/>
  <c r="U21" i="2"/>
  <c r="U23" i="2"/>
  <c r="U24" i="2"/>
  <c r="U25" i="2"/>
  <c r="U26" i="2"/>
  <c r="U28" i="2"/>
  <c r="U30" i="2"/>
  <c r="U31" i="2"/>
  <c r="U32" i="2"/>
  <c r="U33" i="2"/>
  <c r="U34" i="2"/>
  <c r="U35" i="2"/>
  <c r="U36" i="2"/>
  <c r="U37" i="2"/>
  <c r="U38" i="2"/>
  <c r="U39" i="2"/>
  <c r="U41" i="2"/>
  <c r="U42" i="2"/>
  <c r="U43" i="2"/>
  <c r="M51" i="2"/>
  <c r="F51" i="2"/>
  <c r="U14" i="2"/>
  <c r="U17" i="2"/>
  <c r="U22" i="2"/>
  <c r="U27" i="2"/>
  <c r="U40" i="2"/>
  <c r="T51" i="2" l="1"/>
  <c r="U29" i="2"/>
  <c r="U51" i="2" s="1"/>
  <c r="J51" i="2"/>
  <c r="Q51" i="2"/>
  <c r="L51" i="2"/>
  <c r="E51" i="2"/>
  <c r="K51" i="2" l="1"/>
  <c r="D51" i="2"/>
  <c r="G15" i="4" l="1"/>
  <c r="C30" i="4" l="1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2" i="4"/>
  <c r="G13" i="4"/>
</calcChain>
</file>

<file path=xl/sharedStrings.xml><?xml version="1.0" encoding="utf-8"?>
<sst xmlns="http://schemas.openxmlformats.org/spreadsheetml/2006/main" count="242" uniqueCount="88">
  <si>
    <t>University of Managment and Technology</t>
  </si>
  <si>
    <t>Control No:_________</t>
  </si>
  <si>
    <t>Office of Controller of Examination</t>
  </si>
  <si>
    <t xml:space="preserve">Award List </t>
  </si>
  <si>
    <t>Email:______________________</t>
  </si>
  <si>
    <t>S.No</t>
  </si>
  <si>
    <t xml:space="preserve">Participant Id: </t>
  </si>
  <si>
    <t>Participant Name:</t>
  </si>
  <si>
    <t>Total</t>
  </si>
  <si>
    <t>Mid Term</t>
  </si>
  <si>
    <t xml:space="preserve">End Term </t>
  </si>
  <si>
    <t xml:space="preserve">Total Marks </t>
  </si>
  <si>
    <t>Grade</t>
  </si>
  <si>
    <t>A</t>
  </si>
  <si>
    <t>B</t>
  </si>
  <si>
    <t>C</t>
  </si>
  <si>
    <t>Marks</t>
  </si>
  <si>
    <t>Section</t>
  </si>
  <si>
    <t>Average</t>
  </si>
  <si>
    <t xml:space="preserve">Rounded off </t>
  </si>
  <si>
    <t xml:space="preserve">Rounded off 72.5 </t>
  </si>
  <si>
    <t>F</t>
  </si>
  <si>
    <t>C-</t>
  </si>
  <si>
    <t>C+</t>
  </si>
  <si>
    <t>B-</t>
  </si>
  <si>
    <t>B+</t>
  </si>
  <si>
    <t>A-</t>
  </si>
  <si>
    <t>University of Management and Technology</t>
  </si>
  <si>
    <t>GRADE SUMMARY</t>
  </si>
  <si>
    <t>Max</t>
  </si>
  <si>
    <t>Min</t>
  </si>
  <si>
    <t>Grades</t>
  </si>
  <si>
    <t>SA</t>
  </si>
  <si>
    <t>I</t>
  </si>
  <si>
    <t>W</t>
  </si>
  <si>
    <t>Number of Students</t>
  </si>
  <si>
    <t>Highest</t>
  </si>
  <si>
    <t>Min Passing</t>
  </si>
  <si>
    <t>Mean</t>
  </si>
  <si>
    <t>Program: BS-EE</t>
  </si>
  <si>
    <t>Stddev</t>
  </si>
  <si>
    <t>Semester: Spring 2015</t>
  </si>
  <si>
    <t>School of Engineering</t>
  </si>
  <si>
    <r>
      <rPr>
        <b/>
        <sz val="12"/>
        <rFont val="Arial"/>
        <family val="2"/>
      </rPr>
      <t>Email:</t>
    </r>
    <r>
      <rPr>
        <sz val="12"/>
        <rFont val="Arial"/>
        <family val="2"/>
      </rPr>
      <t xml:space="preserve"> ………………………………………</t>
    </r>
  </si>
  <si>
    <t>St Dev</t>
  </si>
  <si>
    <t>Saleem Ata</t>
  </si>
  <si>
    <t>saleemata@umt.edu.pk</t>
  </si>
  <si>
    <t>Section:D</t>
  </si>
  <si>
    <t>MUHAMMAD MOBEEN</t>
  </si>
  <si>
    <t>NASIR RASHEED</t>
  </si>
  <si>
    <t>AYYAZ HAIDER</t>
  </si>
  <si>
    <t>ABDUL HANAN SADIQ</t>
  </si>
  <si>
    <t>SYED MUHAMMAD FARHAN RAZA</t>
  </si>
  <si>
    <t>SYED MUHAMMAD ZAIN SAFFI BUKHARI</t>
  </si>
  <si>
    <t>SARIM NAVEED</t>
  </si>
  <si>
    <t>FAYYAZ IMTIAZ</t>
  </si>
  <si>
    <t>MUHAMMAD ZAHID HANIF</t>
  </si>
  <si>
    <t>HASSAN FAREEED CH</t>
  </si>
  <si>
    <t>MUHAMMAD JAHANGIR ALAMGIR</t>
  </si>
  <si>
    <t>MUHAMMAD YASEEN HANIF</t>
  </si>
  <si>
    <t>MUDASSAR BILAL</t>
  </si>
  <si>
    <t>ALI RAZA ANWAR</t>
  </si>
  <si>
    <t>ZOHAIB AFZAL</t>
  </si>
  <si>
    <t>MUHAMMAD SHAHBAZ</t>
  </si>
  <si>
    <t>HAFIZ AHMAD</t>
  </si>
  <si>
    <t>USSAMA AYUB</t>
  </si>
  <si>
    <t>SHAHZAD KHALIL</t>
  </si>
  <si>
    <t>HAFIZ MUHAMMAD REHAN BUTT</t>
  </si>
  <si>
    <t>ATHAR FAROOQ</t>
  </si>
  <si>
    <t>TAYYAB SHOAIB</t>
  </si>
  <si>
    <t>MUHAMMAD ALI</t>
  </si>
  <si>
    <t>MUHAMMAD WAQAR</t>
  </si>
  <si>
    <t>HASIN KHALID</t>
  </si>
  <si>
    <t>MUHAMMAD AHMED</t>
  </si>
  <si>
    <t>ISRAR ALI</t>
  </si>
  <si>
    <t>SHAHZAIB ABRAR</t>
  </si>
  <si>
    <t>HAFIZ ADNAN AKRAM</t>
  </si>
  <si>
    <t>NABEEL SHABBIR</t>
  </si>
  <si>
    <t>HAFIZ ABDUL HADI</t>
  </si>
  <si>
    <t>KALEEM ULLAH SATTAR</t>
  </si>
  <si>
    <t>MUHAMMAD NAEEM WARIS</t>
  </si>
  <si>
    <t>Assignments</t>
  </si>
  <si>
    <t>Quizzes</t>
  </si>
  <si>
    <t>Course Title: Probability and Statistics for Engineers</t>
  </si>
  <si>
    <t>Course Code: EE306</t>
  </si>
  <si>
    <t>Resource Person: Saleem Ata______________________________</t>
  </si>
  <si>
    <t>Sessional</t>
  </si>
  <si>
    <t>Sessional + Mid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</si>
</sst>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);\(0\)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22"/>
      <name val="Arial"/>
      <family val="2"/>
    </font>
    <font>
      <sz val="18"/>
      <name val="Rodchenko"/>
    </font>
    <font>
      <b/>
      <sz val="20"/>
      <name val="Arial"/>
      <family val="2"/>
    </font>
    <font>
      <b/>
      <sz val="18"/>
      <name val="Times New Roman"/>
      <family val="1"/>
    </font>
    <font>
      <b/>
      <sz val="18"/>
      <name val="Arial"/>
      <family val="2"/>
    </font>
    <font>
      <b/>
      <sz val="20"/>
      <name val="Vivian"/>
    </font>
    <font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12"/>
      <name val="MS Sans Serif"/>
      <family val="2"/>
    </font>
    <font>
      <sz val="3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3.5"/>
      <name val="MS Sans Serif"/>
      <family val="2"/>
    </font>
    <font>
      <b/>
      <sz val="13.5"/>
      <name val="MS Sans Serif"/>
      <family val="2"/>
    </font>
    <font>
      <sz val="2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8"/>
      <color theme="1"/>
      <name val="Verdana"/>
      <family val="2"/>
    </font>
    <font>
      <b/>
      <sz val="11"/>
      <color theme="4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7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0" xfId="0" applyFont="1" applyAlignment="1">
      <alignment wrapText="1"/>
    </xf>
    <xf numFmtId="0" fontId="0" fillId="33" borderId="0" xfId="0" applyFill="1"/>
    <xf numFmtId="0" fontId="0" fillId="34" borderId="0" xfId="0" applyFill="1"/>
    <xf numFmtId="0" fontId="0" fillId="34" borderId="0" xfId="0" applyFill="1" applyBorder="1" applyAlignment="1">
      <alignment wrapText="1"/>
    </xf>
    <xf numFmtId="0" fontId="0" fillId="35" borderId="0" xfId="0" applyFill="1"/>
    <xf numFmtId="0" fontId="19" fillId="36" borderId="0" xfId="42" applyFont="1" applyFill="1" applyBorder="1" applyAlignment="1" applyProtection="1">
      <alignment vertical="center"/>
    </xf>
    <xf numFmtId="0" fontId="20" fillId="0" borderId="0" xfId="42" applyFont="1" applyBorder="1" applyAlignment="1" applyProtection="1">
      <alignment vertical="center"/>
    </xf>
    <xf numFmtId="0" fontId="18" fillId="0" borderId="0" xfId="42" applyFont="1" applyBorder="1" applyAlignment="1" applyProtection="1">
      <alignment vertical="center"/>
    </xf>
    <xf numFmtId="0" fontId="21" fillId="36" borderId="0" xfId="42" applyFont="1" applyFill="1" applyBorder="1" applyAlignment="1" applyProtection="1">
      <alignment vertical="center"/>
    </xf>
    <xf numFmtId="0" fontId="22" fillId="0" borderId="0" xfId="42" applyFont="1" applyBorder="1" applyAlignment="1" applyProtection="1">
      <alignment vertical="center"/>
    </xf>
    <xf numFmtId="0" fontId="23" fillId="36" borderId="0" xfId="42" applyFont="1" applyFill="1" applyBorder="1" applyAlignment="1" applyProtection="1">
      <alignment vertical="center"/>
    </xf>
    <xf numFmtId="0" fontId="24" fillId="0" borderId="0" xfId="42" applyFont="1" applyBorder="1" applyAlignment="1" applyProtection="1">
      <alignment vertical="center"/>
    </xf>
    <xf numFmtId="0" fontId="25" fillId="36" borderId="0" xfId="42" applyFont="1" applyFill="1" applyBorder="1" applyAlignment="1" applyProtection="1">
      <alignment vertical="center"/>
    </xf>
    <xf numFmtId="0" fontId="26" fillId="0" borderId="0" xfId="42" applyFont="1" applyFill="1" applyBorder="1" applyAlignment="1" applyProtection="1">
      <alignment vertical="center"/>
    </xf>
    <xf numFmtId="0" fontId="27" fillId="0" borderId="0" xfId="42" applyFont="1" applyFill="1" applyBorder="1" applyAlignment="1" applyProtection="1">
      <alignment horizontal="center" vertical="center"/>
    </xf>
    <xf numFmtId="0" fontId="25" fillId="0" borderId="0" xfId="42" applyFont="1" applyFill="1" applyBorder="1" applyAlignment="1" applyProtection="1">
      <alignment vertical="center"/>
    </xf>
    <xf numFmtId="0" fontId="28" fillId="36" borderId="0" xfId="42" applyFont="1" applyFill="1" applyBorder="1" applyAlignment="1" applyProtection="1">
      <alignment horizontal="right" vertical="center"/>
    </xf>
    <xf numFmtId="0" fontId="29" fillId="0" borderId="0" xfId="42" applyFont="1" applyBorder="1" applyAlignment="1" applyProtection="1">
      <alignment vertical="center"/>
    </xf>
    <xf numFmtId="0" fontId="28" fillId="0" borderId="0" xfId="42" applyFont="1" applyFill="1" applyBorder="1" applyAlignment="1" applyProtection="1">
      <alignment horizontal="left" vertical="center"/>
    </xf>
    <xf numFmtId="0" fontId="26" fillId="0" borderId="0" xfId="42" applyFont="1" applyFill="1" applyBorder="1" applyAlignment="1" applyProtection="1">
      <alignment horizontal="left" vertical="center"/>
    </xf>
    <xf numFmtId="0" fontId="28" fillId="0" borderId="0" xfId="42" applyFont="1" applyFill="1" applyBorder="1" applyAlignment="1" applyProtection="1">
      <alignment vertical="center"/>
    </xf>
    <xf numFmtId="0" fontId="28" fillId="0" borderId="0" xfId="42" applyFont="1" applyFill="1" applyBorder="1" applyAlignment="1" applyProtection="1">
      <alignment vertical="center"/>
      <protection locked="0"/>
    </xf>
    <xf numFmtId="0" fontId="30" fillId="0" borderId="0" xfId="42" applyFont="1" applyFill="1" applyBorder="1" applyAlignment="1" applyProtection="1">
      <alignment vertical="center"/>
    </xf>
    <xf numFmtId="0" fontId="31" fillId="0" borderId="17" xfId="42" applyFont="1" applyFill="1" applyBorder="1" applyAlignment="1" applyProtection="1">
      <alignment vertical="center" wrapText="1"/>
    </xf>
    <xf numFmtId="1" fontId="28" fillId="0" borderId="17" xfId="42" applyNumberFormat="1" applyFont="1" applyFill="1" applyBorder="1" applyAlignment="1" applyProtection="1">
      <alignment horizontal="center" vertical="center" wrapText="1"/>
      <protection locked="0"/>
    </xf>
    <xf numFmtId="1" fontId="28" fillId="37" borderId="17" xfId="42" quotePrefix="1" applyNumberFormat="1" applyFont="1" applyFill="1" applyBorder="1" applyAlignment="1" applyProtection="1">
      <alignment horizontal="center" vertical="center" wrapText="1"/>
      <protection locked="0"/>
    </xf>
    <xf numFmtId="1" fontId="28" fillId="0" borderId="17" xfId="42" quotePrefix="1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2" applyFont="1" applyFill="1" applyBorder="1" applyAlignment="1" applyProtection="1">
      <alignment horizontal="left" vertical="center" wrapText="1"/>
    </xf>
    <xf numFmtId="0" fontId="32" fillId="0" borderId="17" xfId="42" applyFont="1" applyFill="1" applyBorder="1" applyAlignment="1" applyProtection="1">
      <alignment horizontal="center" vertical="center" wrapText="1"/>
    </xf>
    <xf numFmtId="0" fontId="32" fillId="37" borderId="17" xfId="42" applyFont="1" applyFill="1" applyBorder="1" applyAlignment="1" applyProtection="1">
      <alignment horizontal="center" vertical="center" wrapText="1"/>
    </xf>
    <xf numFmtId="0" fontId="28" fillId="0" borderId="17" xfId="42" applyFont="1" applyFill="1" applyBorder="1" applyAlignment="1" applyProtection="1">
      <alignment horizontal="center" vertical="center" wrapText="1"/>
      <protection locked="0"/>
    </xf>
    <xf numFmtId="0" fontId="33" fillId="0" borderId="18" xfId="42" applyFont="1" applyFill="1" applyBorder="1" applyAlignment="1">
      <alignment vertical="center"/>
    </xf>
    <xf numFmtId="165" fontId="34" fillId="0" borderId="19" xfId="42" applyNumberFormat="1" applyFont="1" applyFill="1" applyBorder="1" applyAlignment="1">
      <alignment horizontal="center" vertical="center"/>
    </xf>
    <xf numFmtId="0" fontId="33" fillId="0" borderId="20" xfId="42" applyFont="1" applyFill="1" applyBorder="1" applyAlignment="1">
      <alignment vertical="center"/>
    </xf>
    <xf numFmtId="0" fontId="34" fillId="0" borderId="21" xfId="42" applyFont="1" applyFill="1" applyBorder="1" applyAlignment="1">
      <alignment horizontal="center" vertical="center"/>
    </xf>
    <xf numFmtId="165" fontId="34" fillId="0" borderId="21" xfId="42" applyNumberFormat="1" applyFont="1" applyFill="1" applyBorder="1" applyAlignment="1">
      <alignment horizontal="center" vertical="center"/>
    </xf>
    <xf numFmtId="0" fontId="33" fillId="0" borderId="22" xfId="42" applyFont="1" applyFill="1" applyBorder="1" applyAlignment="1">
      <alignment vertical="center"/>
    </xf>
    <xf numFmtId="1" fontId="35" fillId="0" borderId="23" xfId="42" applyNumberFormat="1" applyFont="1" applyFill="1" applyBorder="1" applyAlignment="1">
      <alignment horizontal="center" vertical="center"/>
    </xf>
    <xf numFmtId="0" fontId="36" fillId="0" borderId="0" xfId="42" applyFont="1" applyFill="1" applyBorder="1" applyAlignment="1" applyProtection="1">
      <alignment vertical="center"/>
    </xf>
    <xf numFmtId="0" fontId="33" fillId="0" borderId="0" xfId="42" applyFont="1" applyFill="1" applyBorder="1" applyAlignment="1">
      <alignment vertical="center"/>
    </xf>
    <xf numFmtId="1" fontId="35" fillId="0" borderId="0" xfId="42" applyNumberFormat="1" applyFont="1" applyFill="1" applyBorder="1" applyAlignment="1">
      <alignment horizontal="center" vertical="center"/>
    </xf>
    <xf numFmtId="0" fontId="18" fillId="0" borderId="0" xfId="42" applyFont="1" applyBorder="1" applyAlignment="1">
      <alignment vertical="center"/>
    </xf>
    <xf numFmtId="0" fontId="23" fillId="0" borderId="0" xfId="42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10" xfId="0" applyFill="1" applyBorder="1"/>
    <xf numFmtId="0" fontId="0" fillId="0" borderId="17" xfId="0" applyFill="1" applyBorder="1"/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28" fillId="0" borderId="0" xfId="42" applyFont="1" applyFill="1" applyBorder="1" applyAlignment="1" applyProtection="1">
      <alignment horizontal="right" vertical="center"/>
    </xf>
    <xf numFmtId="0" fontId="32" fillId="0" borderId="0" xfId="42" applyFont="1" applyBorder="1" applyAlignment="1" applyProtection="1"/>
    <xf numFmtId="0" fontId="37" fillId="0" borderId="0" xfId="43" applyFill="1" applyBorder="1" applyAlignment="1" applyProtection="1">
      <alignment vertical="center"/>
    </xf>
    <xf numFmtId="0" fontId="38" fillId="0" borderId="0" xfId="42" applyFont="1" applyBorder="1" applyAlignment="1" applyProtection="1">
      <alignment vertical="center"/>
    </xf>
    <xf numFmtId="0" fontId="38" fillId="0" borderId="0" xfId="42" applyFont="1" applyFill="1" applyBorder="1" applyAlignment="1" applyProtection="1">
      <alignment vertical="center"/>
    </xf>
    <xf numFmtId="0" fontId="0" fillId="0" borderId="0" xfId="0" applyBorder="1" applyAlignment="1">
      <alignment wrapText="1"/>
    </xf>
    <xf numFmtId="0" fontId="39" fillId="0" borderId="15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0" fillId="0" borderId="13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/>
    <xf numFmtId="0" fontId="0" fillId="0" borderId="24" xfId="0" applyFill="1" applyBorder="1"/>
    <xf numFmtId="0" fontId="0" fillId="0" borderId="11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17" xfId="0" applyBorder="1" applyAlignment="1">
      <alignment wrapText="1"/>
    </xf>
    <xf numFmtId="2" fontId="0" fillId="0" borderId="17" xfId="0" applyNumberForma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164" fontId="16" fillId="0" borderId="10" xfId="0" applyNumberFormat="1" applyFont="1" applyFill="1" applyBorder="1" applyAlignment="1">
      <alignment horizontal="center" wrapText="1"/>
    </xf>
    <xf numFmtId="164" fontId="16" fillId="0" borderId="11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2" fontId="40" fillId="0" borderId="17" xfId="0" applyNumberFormat="1" applyFont="1" applyBorder="1" applyAlignment="1">
      <alignment horizontal="center" wrapText="1"/>
    </xf>
    <xf numFmtId="2" fontId="40" fillId="0" borderId="17" xfId="0" applyNumberFormat="1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164" fontId="0" fillId="0" borderId="17" xfId="0" applyNumberFormat="1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center"/>
    </xf>
    <xf numFmtId="0" fontId="16" fillId="0" borderId="13" xfId="0" applyFont="1" applyBorder="1" applyAlignment="1">
      <alignment wrapText="1"/>
    </xf>
    <xf numFmtId="0" fontId="16" fillId="0" borderId="26" xfId="0" applyFont="1" applyFill="1" applyBorder="1" applyAlignment="1">
      <alignment horizontal="center"/>
    </xf>
    <xf numFmtId="0" fontId="0" fillId="0" borderId="26" xfId="0" applyFill="1" applyBorder="1"/>
    <xf numFmtId="0" fontId="0" fillId="0" borderId="27" xfId="0" applyFill="1" applyBorder="1"/>
    <xf numFmtId="0" fontId="16" fillId="0" borderId="15" xfId="0" applyFont="1" applyBorder="1" applyAlignment="1">
      <alignment wrapText="1"/>
    </xf>
    <xf numFmtId="164" fontId="16" fillId="0" borderId="15" xfId="0" applyNumberFormat="1" applyFont="1" applyFill="1" applyBorder="1" applyAlignment="1">
      <alignment horizontal="center" wrapText="1"/>
    </xf>
    <xf numFmtId="164" fontId="0" fillId="0" borderId="15" xfId="0" applyNumberFormat="1" applyFill="1" applyBorder="1" applyAlignment="1">
      <alignment wrapText="1"/>
    </xf>
    <xf numFmtId="164" fontId="0" fillId="0" borderId="28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16" fillId="0" borderId="17" xfId="0" applyFont="1" applyBorder="1" applyAlignment="1">
      <alignment horizontal="center" wrapText="1"/>
    </xf>
    <xf numFmtId="164" fontId="16" fillId="0" borderId="17" xfId="0" applyNumberFormat="1" applyFont="1" applyFill="1" applyBorder="1" applyAlignment="1">
      <alignment horizontal="center"/>
    </xf>
    <xf numFmtId="164" fontId="16" fillId="0" borderId="26" xfId="0" applyNumberFormat="1" applyFont="1" applyFill="1" applyBorder="1" applyAlignment="1">
      <alignment horizontal="center"/>
    </xf>
    <xf numFmtId="2" fontId="0" fillId="0" borderId="26" xfId="0" applyNumberFormat="1" applyBorder="1" applyAlignment="1">
      <alignment wrapText="1"/>
    </xf>
    <xf numFmtId="0" fontId="16" fillId="0" borderId="28" xfId="0" applyFont="1" applyBorder="1" applyAlignment="1">
      <alignment horizontal="center" wrapText="1"/>
    </xf>
    <xf numFmtId="164" fontId="16" fillId="0" borderId="29" xfId="0" applyNumberFormat="1" applyFont="1" applyFill="1" applyBorder="1" applyAlignment="1">
      <alignment horizontal="center" wrapText="1"/>
    </xf>
    <xf numFmtId="0" fontId="0" fillId="0" borderId="29" xfId="0" applyFill="1" applyBorder="1" applyAlignment="1">
      <alignment wrapText="1"/>
    </xf>
    <xf numFmtId="0" fontId="0" fillId="0" borderId="30" xfId="0" applyFill="1" applyBorder="1" applyAlignment="1">
      <alignment wrapText="1"/>
    </xf>
    <xf numFmtId="2" fontId="40" fillId="0" borderId="29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164" fontId="0" fillId="0" borderId="17" xfId="0" applyNumberFormat="1" applyBorder="1" applyAlignment="1">
      <alignment wrapText="1"/>
    </xf>
    <xf numFmtId="0" fontId="19" fillId="0" borderId="0" xfId="42" applyFont="1" applyFill="1" applyBorder="1" applyAlignment="1" applyProtection="1">
      <alignment horizontal="center" vertical="center"/>
    </xf>
    <xf numFmtId="0" fontId="21" fillId="0" borderId="0" xfId="42" applyFont="1" applyFill="1" applyBorder="1" applyAlignment="1" applyProtection="1">
      <alignment horizontal="center" vertical="center"/>
    </xf>
    <xf numFmtId="0" fontId="23" fillId="0" borderId="0" xfId="42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0" fillId="0" borderId="0" xfId="0" applyBorder="1" applyAlignment="1">
      <alignment horizontal="right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75320</xdr:rowOff>
    </xdr:from>
    <xdr:to>
      <xdr:col>1</xdr:col>
      <xdr:colOff>695325</xdr:colOff>
      <xdr:row>4</xdr:row>
      <xdr:rowOff>173836</xdr:rowOff>
    </xdr:to>
    <xdr:sp macro="" textlink="">
      <xdr:nvSpPr>
        <xdr:cNvPr id="2" name="TextBox 1"/>
        <xdr:cNvSpPr txBox="1"/>
      </xdr:nvSpPr>
      <xdr:spPr>
        <a:xfrm>
          <a:off x="9525" y="1113545"/>
          <a:ext cx="1933575" cy="4128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Program:BSEE</a:t>
          </a:r>
        </a:p>
      </xdr:txBody>
    </xdr:sp>
    <xdr:clientData/>
  </xdr:twoCellAnchor>
  <xdr:twoCellAnchor>
    <xdr:from>
      <xdr:col>0</xdr:col>
      <xdr:colOff>0</xdr:colOff>
      <xdr:row>5</xdr:row>
      <xdr:rowOff>413</xdr:rowOff>
    </xdr:from>
    <xdr:to>
      <xdr:col>2</xdr:col>
      <xdr:colOff>19050</xdr:colOff>
      <xdr:row>6</xdr:row>
      <xdr:rowOff>5300</xdr:rowOff>
    </xdr:to>
    <xdr:sp macro="" textlink="">
      <xdr:nvSpPr>
        <xdr:cNvPr id="3" name="TextBox 2"/>
        <xdr:cNvSpPr txBox="1"/>
      </xdr:nvSpPr>
      <xdr:spPr>
        <a:xfrm>
          <a:off x="0" y="1667288"/>
          <a:ext cx="1981200" cy="4430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Course Code: EE306</a:t>
          </a:r>
        </a:p>
      </xdr:txBody>
    </xdr:sp>
    <xdr:clientData/>
  </xdr:twoCellAnchor>
  <xdr:twoCellAnchor>
    <xdr:from>
      <xdr:col>3</xdr:col>
      <xdr:colOff>190500</xdr:colOff>
      <xdr:row>5</xdr:row>
      <xdr:rowOff>51862</xdr:rowOff>
    </xdr:from>
    <xdr:to>
      <xdr:col>10</xdr:col>
      <xdr:colOff>447675</xdr:colOff>
      <xdr:row>5</xdr:row>
      <xdr:rowOff>370128</xdr:rowOff>
    </xdr:to>
    <xdr:sp macro="" textlink="">
      <xdr:nvSpPr>
        <xdr:cNvPr id="4" name="TextBox 3"/>
        <xdr:cNvSpPr txBox="1"/>
      </xdr:nvSpPr>
      <xdr:spPr>
        <a:xfrm>
          <a:off x="2867025" y="1718737"/>
          <a:ext cx="5257800" cy="3182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Course Title: Probability and Statistics</a:t>
          </a:r>
          <a:r>
            <a:rPr lang="en-US" sz="1300" b="1" baseline="0">
              <a:latin typeface="Arial" pitchFamily="34" charset="0"/>
              <a:cs typeface="Arial" pitchFamily="34" charset="0"/>
            </a:rPr>
            <a:t> for Engineers</a:t>
          </a:r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623775</xdr:colOff>
      <xdr:row>3</xdr:row>
      <xdr:rowOff>103729</xdr:rowOff>
    </xdr:from>
    <xdr:to>
      <xdr:col>7</xdr:col>
      <xdr:colOff>704850</xdr:colOff>
      <xdr:row>4</xdr:row>
      <xdr:rowOff>202245</xdr:rowOff>
    </xdr:to>
    <xdr:sp macro="" textlink="">
      <xdr:nvSpPr>
        <xdr:cNvPr id="5" name="TextBox 4"/>
        <xdr:cNvSpPr txBox="1"/>
      </xdr:nvSpPr>
      <xdr:spPr>
        <a:xfrm>
          <a:off x="4014675" y="1141954"/>
          <a:ext cx="2224200" cy="4128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Semester:Spring 2014</a:t>
          </a:r>
        </a:p>
      </xdr:txBody>
    </xdr:sp>
    <xdr:clientData/>
  </xdr:twoCellAnchor>
  <xdr:twoCellAnchor>
    <xdr:from>
      <xdr:col>10</xdr:col>
      <xdr:colOff>217715</xdr:colOff>
      <xdr:row>3</xdr:row>
      <xdr:rowOff>120866</xdr:rowOff>
    </xdr:from>
    <xdr:to>
      <xdr:col>12</xdr:col>
      <xdr:colOff>361950</xdr:colOff>
      <xdr:row>4</xdr:row>
      <xdr:rowOff>219382</xdr:rowOff>
    </xdr:to>
    <xdr:sp macro="" textlink="">
      <xdr:nvSpPr>
        <xdr:cNvPr id="6" name="TextBox 5"/>
        <xdr:cNvSpPr txBox="1"/>
      </xdr:nvSpPr>
      <xdr:spPr>
        <a:xfrm>
          <a:off x="7894865" y="1159091"/>
          <a:ext cx="1572985" cy="4128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Section: D</a:t>
          </a:r>
        </a:p>
      </xdr:txBody>
    </xdr:sp>
    <xdr:clientData/>
  </xdr:twoCellAnchor>
  <xdr:twoCellAnchor>
    <xdr:from>
      <xdr:col>7</xdr:col>
      <xdr:colOff>457200</xdr:colOff>
      <xdr:row>6</xdr:row>
      <xdr:rowOff>168727</xdr:rowOff>
    </xdr:from>
    <xdr:to>
      <xdr:col>12</xdr:col>
      <xdr:colOff>38100</xdr:colOff>
      <xdr:row>6</xdr:row>
      <xdr:rowOff>433634</xdr:rowOff>
    </xdr:to>
    <xdr:sp macro="" textlink="">
      <xdr:nvSpPr>
        <xdr:cNvPr id="7" name="TextBox 6"/>
        <xdr:cNvSpPr txBox="1"/>
      </xdr:nvSpPr>
      <xdr:spPr>
        <a:xfrm>
          <a:off x="5991225" y="2273752"/>
          <a:ext cx="3152775" cy="2649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Contact No. : 03054440610</a:t>
          </a:r>
        </a:p>
      </xdr:txBody>
    </xdr:sp>
    <xdr:clientData/>
  </xdr:twoCellAnchor>
  <xdr:twoCellAnchor>
    <xdr:from>
      <xdr:col>0</xdr:col>
      <xdr:colOff>38100</xdr:colOff>
      <xdr:row>6</xdr:row>
      <xdr:rowOff>190499</xdr:rowOff>
    </xdr:from>
    <xdr:to>
      <xdr:col>2</xdr:col>
      <xdr:colOff>695325</xdr:colOff>
      <xdr:row>7</xdr:row>
      <xdr:rowOff>47624</xdr:rowOff>
    </xdr:to>
    <xdr:sp macro="" textlink="#REF!">
      <xdr:nvSpPr>
        <xdr:cNvPr id="8" name="TextBox 7"/>
        <xdr:cNvSpPr txBox="1"/>
      </xdr:nvSpPr>
      <xdr:spPr>
        <a:xfrm>
          <a:off x="38100" y="2295524"/>
          <a:ext cx="26193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fld id="{3288A564-D478-41F9-B462-937D694B42C7}" type="TxLink">
            <a:rPr lang="en-US" sz="1300" b="1">
              <a:latin typeface="Arial" pitchFamily="34" charset="0"/>
              <a:cs typeface="Arial" pitchFamily="34" charset="0"/>
            </a:rPr>
            <a:pPr/>
            <a:t>Resoruce Person / Instructor:</a:t>
          </a:fld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659.UMT/Desktop/desktop%2019%202%202014/Ammar%20Aslam%20I%20Grade%20EE%20306%20B%20Spring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 Summary"/>
      <sheetName val="EE306"/>
      <sheetName val="EE306 (2)"/>
      <sheetName val="Ammar Aslam Narid I grade"/>
    </sheetNames>
    <sheetDataSet>
      <sheetData sheetId="0">
        <row r="13">
          <cell r="B13" t="str">
            <v>F</v>
          </cell>
        </row>
      </sheetData>
      <sheetData sheetId="1">
        <row r="10">
          <cell r="Y10" t="str">
            <v>I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emata@umt.edu.p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view="pageBreakPreview" zoomScaleSheetLayoutView="100" workbookViewId="0">
      <selection activeCell="G21" sqref="G21"/>
    </sheetView>
  </sheetViews>
  <sheetFormatPr defaultRowHeight="12.75"/>
  <cols>
    <col min="1" max="1" width="18.7109375" style="10" customWidth="1"/>
    <col min="2" max="13" width="10.7109375" style="10" customWidth="1"/>
    <col min="14" max="16384" width="9.140625" style="10"/>
  </cols>
  <sheetData>
    <row r="1" spans="1:14" ht="27">
      <c r="A1" s="115" t="s">
        <v>27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8"/>
      <c r="N1" s="9"/>
    </row>
    <row r="2" spans="1:14" ht="26.25">
      <c r="A2" s="116" t="s">
        <v>42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"/>
      <c r="N2" s="12"/>
    </row>
    <row r="3" spans="1:14" ht="28.5" customHeight="1">
      <c r="A3" s="117" t="s">
        <v>28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3"/>
      <c r="N3" s="14"/>
    </row>
    <row r="4" spans="1:14" ht="24.9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15"/>
      <c r="N4" s="14"/>
    </row>
    <row r="5" spans="1:14" s="20" customFormat="1" ht="24.95" customHeight="1">
      <c r="A5" s="16"/>
      <c r="B5" s="16"/>
      <c r="C5" s="17"/>
      <c r="D5" s="17"/>
      <c r="E5" s="18"/>
      <c r="F5" s="17"/>
      <c r="G5" s="17"/>
      <c r="H5" s="17"/>
      <c r="I5" s="17"/>
      <c r="J5" s="18"/>
      <c r="K5" s="18"/>
      <c r="L5" s="18"/>
      <c r="M5" s="19"/>
    </row>
    <row r="6" spans="1:14" s="20" customFormat="1" ht="35.1" customHeight="1">
      <c r="A6" s="16"/>
      <c r="B6" s="21"/>
      <c r="C6" s="21"/>
      <c r="D6" s="22"/>
      <c r="E6" s="21"/>
      <c r="F6" s="21"/>
      <c r="G6" s="54"/>
      <c r="H6" s="23"/>
      <c r="I6" s="23"/>
      <c r="J6" s="23"/>
      <c r="K6" s="23"/>
      <c r="L6" s="23"/>
      <c r="M6" s="19"/>
    </row>
    <row r="7" spans="1:14" s="20" customFormat="1" ht="35.1" customHeight="1">
      <c r="A7" s="16"/>
      <c r="B7" s="21"/>
      <c r="C7" s="21"/>
      <c r="D7" s="55" t="s">
        <v>45</v>
      </c>
      <c r="E7" s="21"/>
      <c r="F7" s="21"/>
      <c r="G7" s="21"/>
      <c r="H7" s="23"/>
      <c r="I7" s="23"/>
      <c r="J7" s="23"/>
      <c r="K7" s="23"/>
      <c r="L7" s="23"/>
      <c r="M7" s="19"/>
    </row>
    <row r="8" spans="1:14" s="20" customFormat="1" ht="24.95" customHeight="1">
      <c r="A8" s="23"/>
      <c r="B8" s="24"/>
      <c r="C8" s="24"/>
      <c r="D8" s="21"/>
      <c r="E8" s="24"/>
      <c r="F8" s="24"/>
      <c r="G8" s="24"/>
      <c r="H8" s="23"/>
      <c r="I8" s="23" t="s">
        <v>43</v>
      </c>
      <c r="J8" s="56" t="s">
        <v>46</v>
      </c>
      <c r="K8" s="23"/>
      <c r="L8" s="23"/>
      <c r="M8" s="19"/>
    </row>
    <row r="9" spans="1:14" ht="15">
      <c r="A9" s="23"/>
      <c r="B9" s="24"/>
      <c r="C9" s="24"/>
      <c r="D9" s="24"/>
      <c r="E9" s="24"/>
      <c r="F9" s="24"/>
      <c r="G9" s="24"/>
      <c r="H9" s="23"/>
      <c r="J9" s="23"/>
      <c r="K9" s="23"/>
      <c r="L9" s="23"/>
      <c r="M9" s="15"/>
    </row>
    <row r="10" spans="1:14" ht="30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5"/>
    </row>
    <row r="11" spans="1:14" ht="30" customHeight="1">
      <c r="A11" s="26" t="s">
        <v>29</v>
      </c>
      <c r="B11" s="27"/>
      <c r="C11" s="29"/>
      <c r="D11" s="29"/>
      <c r="E11" s="29"/>
      <c r="F11" s="29"/>
      <c r="G11" s="29"/>
      <c r="H11" s="29"/>
      <c r="I11" s="29"/>
      <c r="J11" s="27"/>
      <c r="K11" s="28"/>
      <c r="L11" s="28"/>
      <c r="M11" s="28"/>
    </row>
    <row r="12" spans="1:14" ht="30" customHeight="1">
      <c r="A12" s="26" t="s">
        <v>30</v>
      </c>
      <c r="B12" s="29"/>
      <c r="C12" s="29"/>
      <c r="D12" s="29"/>
      <c r="E12" s="29"/>
      <c r="F12" s="29"/>
      <c r="G12" s="29"/>
      <c r="H12" s="29"/>
      <c r="I12" s="29"/>
      <c r="J12" s="29"/>
      <c r="K12" s="28"/>
      <c r="L12" s="28"/>
      <c r="M12" s="28"/>
    </row>
    <row r="13" spans="1:14" ht="30" customHeight="1">
      <c r="A13" s="30" t="s">
        <v>31</v>
      </c>
      <c r="B13" s="31" t="s">
        <v>13</v>
      </c>
      <c r="C13" s="31" t="s">
        <v>26</v>
      </c>
      <c r="D13" s="31" t="s">
        <v>25</v>
      </c>
      <c r="E13" s="31" t="s">
        <v>14</v>
      </c>
      <c r="F13" s="31" t="s">
        <v>24</v>
      </c>
      <c r="G13" s="31" t="s">
        <v>23</v>
      </c>
      <c r="H13" s="31" t="s">
        <v>15</v>
      </c>
      <c r="I13" s="31" t="s">
        <v>22</v>
      </c>
      <c r="J13" s="31" t="s">
        <v>21</v>
      </c>
      <c r="K13" s="32" t="s">
        <v>32</v>
      </c>
      <c r="L13" s="32" t="s">
        <v>33</v>
      </c>
      <c r="M13" s="32" t="s">
        <v>34</v>
      </c>
    </row>
    <row r="14" spans="1:14" ht="39" customHeight="1">
      <c r="A14" s="26" t="s">
        <v>35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4" ht="25.5">
      <c r="A15" s="42"/>
      <c r="B15" s="43"/>
      <c r="C15" s="18"/>
      <c r="D15" s="18"/>
      <c r="E15" s="18"/>
      <c r="F15" s="18"/>
      <c r="G15" s="41"/>
      <c r="H15" s="18"/>
      <c r="I15" s="18"/>
      <c r="J15" s="18"/>
      <c r="K15" s="18"/>
      <c r="L15" s="18"/>
      <c r="M15" s="18"/>
    </row>
    <row r="16" spans="1:14" ht="13.5" thickBot="1">
      <c r="A16" s="44"/>
      <c r="B16" s="44"/>
      <c r="C16" s="44"/>
    </row>
    <row r="17" spans="1:13" ht="19.5">
      <c r="A17" s="34" t="s">
        <v>36</v>
      </c>
      <c r="B17" s="35"/>
    </row>
    <row r="18" spans="1:13" ht="19.5">
      <c r="A18" s="36" t="s">
        <v>38</v>
      </c>
      <c r="B18" s="37"/>
    </row>
    <row r="19" spans="1:13" ht="19.5">
      <c r="A19" s="36" t="s">
        <v>37</v>
      </c>
      <c r="B19" s="38"/>
    </row>
    <row r="20" spans="1:13" ht="20.25" thickBot="1">
      <c r="A20" s="39" t="s">
        <v>44</v>
      </c>
      <c r="B20" s="40"/>
      <c r="E20" s="57"/>
      <c r="F20" s="57"/>
      <c r="I20" s="57"/>
      <c r="J20" s="57"/>
      <c r="L20" s="58"/>
      <c r="M20" s="58"/>
    </row>
  </sheetData>
  <mergeCells count="3">
    <mergeCell ref="A1:L1"/>
    <mergeCell ref="A2:L2"/>
    <mergeCell ref="A3:L3"/>
  </mergeCells>
  <dataValidations count="1">
    <dataValidation errorStyle="warning" allowBlank="1" showInputMessage="1" showErrorMessage="1" sqref="B19"/>
  </dataValidations>
  <hyperlinks>
    <hyperlink ref="J8" r:id="rId1"/>
  </hyperlinks>
  <printOptions horizontalCentered="1"/>
  <pageMargins left="0.25" right="0.25" top="0.5" bottom="0.75" header="0.25" footer="0.25"/>
  <pageSetup paperSize="9" scale="87" orientation="landscape" r:id="rId2"/>
  <headerFooter scaleWithDoc="0">
    <oddHeader>&amp;RPage &amp;P of &amp;N</oddHeader>
    <oddFooter>&amp;L_________________________Resource Person / Instructor&amp;C_________________________Chairperson&amp;R_________________________Dean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showGridLines="0" tabSelected="1" view="pageBreakPreview" topLeftCell="A15" zoomScaleNormal="100" zoomScaleSheetLayoutView="100" workbookViewId="0">
      <selection activeCell="N26" sqref="N26"/>
    </sheetView>
  </sheetViews>
  <sheetFormatPr defaultRowHeight="15"/>
  <cols>
    <col min="1" max="1" width="7.28515625" customWidth="1"/>
    <col min="2" max="2" width="12" bestFit="1" customWidth="1"/>
    <col min="3" max="3" width="34.7109375" bestFit="1" customWidth="1"/>
    <col min="4" max="9" width="4.140625" customWidth="1"/>
    <col min="10" max="10" width="7.42578125" style="76" bestFit="1" customWidth="1"/>
    <col min="11" max="16" width="4.28515625" customWidth="1"/>
    <col min="17" max="18" width="5.7109375" customWidth="1"/>
    <col min="19" max="20" width="6.28515625" customWidth="1"/>
    <col min="21" max="21" width="10.7109375" customWidth="1"/>
    <col min="22" max="22" width="6.85546875" customWidth="1"/>
    <col min="23" max="23" width="8.28515625" customWidth="1"/>
    <col min="24" max="24" width="7.140625" customWidth="1"/>
  </cols>
  <sheetData>
    <row r="1" spans="1:24" ht="22.5" customHeight="1">
      <c r="A1" s="119"/>
      <c r="B1" s="119"/>
      <c r="C1" s="120" t="s">
        <v>0</v>
      </c>
      <c r="D1" s="120"/>
      <c r="E1" s="120"/>
      <c r="F1" s="120"/>
      <c r="G1" s="120"/>
      <c r="H1" s="120"/>
      <c r="I1" s="120"/>
      <c r="J1" s="120"/>
      <c r="K1" s="48"/>
      <c r="L1" s="48"/>
      <c r="M1" s="48"/>
      <c r="N1" s="48"/>
      <c r="O1" s="86"/>
      <c r="P1" s="86"/>
      <c r="Q1" s="48"/>
      <c r="R1" s="83"/>
      <c r="S1" s="3"/>
      <c r="T1" s="82"/>
      <c r="U1" s="118" t="s">
        <v>1</v>
      </c>
      <c r="V1" s="118"/>
      <c r="W1" s="118"/>
      <c r="X1" s="118"/>
    </row>
    <row r="2" spans="1:24" ht="17.25" customHeight="1">
      <c r="A2" s="119"/>
      <c r="B2" s="119"/>
      <c r="C2" s="120" t="s">
        <v>2</v>
      </c>
      <c r="D2" s="120"/>
      <c r="E2" s="120"/>
      <c r="F2" s="120"/>
      <c r="G2" s="120"/>
      <c r="H2" s="120"/>
      <c r="I2" s="120"/>
      <c r="J2" s="120"/>
      <c r="K2" s="49"/>
      <c r="L2" s="49"/>
      <c r="M2" s="49"/>
      <c r="N2" s="49"/>
      <c r="O2" s="85"/>
      <c r="P2" s="85"/>
      <c r="Q2" s="49"/>
      <c r="R2" s="84"/>
      <c r="S2" s="3"/>
      <c r="T2" s="82"/>
      <c r="U2" s="118" t="s">
        <v>39</v>
      </c>
      <c r="V2" s="118"/>
      <c r="W2" s="118"/>
      <c r="X2" s="118"/>
    </row>
    <row r="3" spans="1:24" ht="19.5" customHeight="1">
      <c r="A3" s="119"/>
      <c r="B3" s="119"/>
      <c r="C3" s="120" t="s">
        <v>3</v>
      </c>
      <c r="D3" s="120"/>
      <c r="E3" s="120"/>
      <c r="F3" s="120"/>
      <c r="G3" s="120"/>
      <c r="H3" s="120"/>
      <c r="I3" s="120"/>
      <c r="J3" s="120"/>
      <c r="K3" s="49"/>
      <c r="L3" s="49"/>
      <c r="M3" s="49"/>
      <c r="N3" s="49"/>
      <c r="O3" s="85"/>
      <c r="P3" s="85"/>
      <c r="Q3" s="49"/>
      <c r="R3" s="84"/>
      <c r="S3" s="3"/>
      <c r="T3" s="82"/>
      <c r="U3" s="118" t="s">
        <v>41</v>
      </c>
      <c r="V3" s="118"/>
      <c r="W3" s="118"/>
      <c r="X3" s="118"/>
    </row>
    <row r="4" spans="1:24" ht="24.75" customHeight="1">
      <c r="A4" s="119"/>
      <c r="B4" s="119"/>
      <c r="C4" s="121"/>
      <c r="D4" s="121"/>
      <c r="E4" s="121"/>
      <c r="F4" s="121"/>
      <c r="G4" s="121"/>
      <c r="H4" s="121"/>
      <c r="I4" s="121"/>
      <c r="J4" s="121"/>
      <c r="K4" s="48"/>
      <c r="L4" s="48"/>
      <c r="M4" s="48"/>
      <c r="N4" s="48"/>
      <c r="O4" s="86"/>
      <c r="P4" s="86"/>
      <c r="Q4" s="48"/>
      <c r="R4" s="83"/>
      <c r="S4" s="119"/>
      <c r="T4" s="119"/>
      <c r="U4" s="119"/>
      <c r="V4" s="119"/>
      <c r="W4" s="119"/>
      <c r="X4" s="119"/>
    </row>
    <row r="5" spans="1:24">
      <c r="A5" s="122" t="s">
        <v>84</v>
      </c>
      <c r="B5" s="122"/>
      <c r="C5" s="122"/>
      <c r="D5" s="122" t="s">
        <v>83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18" t="s">
        <v>47</v>
      </c>
      <c r="W5" s="118"/>
      <c r="X5" s="118"/>
    </row>
    <row r="6" spans="1:24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19"/>
      <c r="W6" s="119"/>
      <c r="X6" s="119"/>
    </row>
    <row r="7" spans="1:24" ht="15" customHeight="1">
      <c r="A7" s="122" t="s">
        <v>85</v>
      </c>
      <c r="B7" s="122"/>
      <c r="C7" s="122"/>
      <c r="D7" s="122"/>
      <c r="E7" s="122"/>
      <c r="F7" s="122"/>
      <c r="G7" s="122"/>
      <c r="H7" s="122"/>
      <c r="I7" s="122"/>
      <c r="J7" s="122"/>
      <c r="K7" s="47"/>
      <c r="L7" s="47"/>
      <c r="M7" s="47"/>
      <c r="N7" s="47"/>
      <c r="O7" s="87"/>
      <c r="P7" s="87"/>
      <c r="Q7" s="47"/>
      <c r="R7" s="82"/>
      <c r="S7" s="122" t="s">
        <v>4</v>
      </c>
      <c r="T7" s="122"/>
      <c r="U7" s="122"/>
      <c r="V7" s="122"/>
      <c r="W7" s="122"/>
      <c r="X7" s="122"/>
    </row>
    <row r="8" spans="1:24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5"/>
      <c r="L8" s="125"/>
      <c r="M8" s="125"/>
      <c r="N8" s="125"/>
      <c r="O8" s="125"/>
      <c r="P8" s="125"/>
      <c r="Q8" s="124"/>
      <c r="R8" s="124"/>
      <c r="S8" s="124"/>
      <c r="T8" s="125"/>
      <c r="U8" s="124"/>
      <c r="V8" s="124"/>
      <c r="W8" s="124"/>
      <c r="X8" s="124"/>
    </row>
    <row r="9" spans="1:24" ht="36.75" customHeight="1">
      <c r="A9" s="126" t="s">
        <v>5</v>
      </c>
      <c r="B9" s="126" t="s">
        <v>6</v>
      </c>
      <c r="C9" s="126" t="s">
        <v>7</v>
      </c>
      <c r="D9" s="128" t="s">
        <v>82</v>
      </c>
      <c r="E9" s="129"/>
      <c r="F9" s="129"/>
      <c r="G9" s="129"/>
      <c r="H9" s="129"/>
      <c r="I9" s="130"/>
      <c r="J9" s="89" t="s">
        <v>8</v>
      </c>
      <c r="K9" s="131" t="s">
        <v>81</v>
      </c>
      <c r="L9" s="131"/>
      <c r="M9" s="131"/>
      <c r="N9" s="131"/>
      <c r="O9" s="131"/>
      <c r="P9" s="131"/>
      <c r="Q9" s="97" t="s">
        <v>8</v>
      </c>
      <c r="R9" s="2" t="s">
        <v>9</v>
      </c>
      <c r="S9" s="93" t="s">
        <v>9</v>
      </c>
      <c r="T9" s="102" t="s">
        <v>86</v>
      </c>
      <c r="U9" s="97" t="s">
        <v>87</v>
      </c>
      <c r="V9" s="2" t="s">
        <v>10</v>
      </c>
      <c r="W9" s="2" t="s">
        <v>11</v>
      </c>
      <c r="X9" s="126" t="s">
        <v>12</v>
      </c>
    </row>
    <row r="10" spans="1:24">
      <c r="A10" s="127"/>
      <c r="B10" s="127"/>
      <c r="C10" s="127"/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72">
        <v>15</v>
      </c>
      <c r="K10" s="111">
        <v>10</v>
      </c>
      <c r="L10" s="111">
        <v>10</v>
      </c>
      <c r="M10" s="111">
        <v>10</v>
      </c>
      <c r="N10" s="112">
        <v>10</v>
      </c>
      <c r="O10" s="113">
        <v>10</v>
      </c>
      <c r="P10" s="113">
        <v>10</v>
      </c>
      <c r="Q10" s="106">
        <v>10</v>
      </c>
      <c r="R10" s="90">
        <v>40</v>
      </c>
      <c r="S10" s="79">
        <v>25</v>
      </c>
      <c r="T10" s="102">
        <v>25</v>
      </c>
      <c r="U10" s="80">
        <v>50</v>
      </c>
      <c r="V10" s="1">
        <v>50</v>
      </c>
      <c r="W10" s="1">
        <v>100</v>
      </c>
      <c r="X10" s="127"/>
    </row>
    <row r="11" spans="1:24">
      <c r="A11" s="53">
        <v>1</v>
      </c>
      <c r="B11" s="60">
        <v>81220048</v>
      </c>
      <c r="C11" s="61" t="s">
        <v>48</v>
      </c>
      <c r="D11" s="51">
        <v>2</v>
      </c>
      <c r="E11" s="51">
        <v>0</v>
      </c>
      <c r="F11" s="51">
        <v>0</v>
      </c>
      <c r="G11" s="51">
        <v>0</v>
      </c>
      <c r="H11" s="52">
        <v>0</v>
      </c>
      <c r="I11" s="52">
        <v>0</v>
      </c>
      <c r="J11" s="73">
        <f>SUM(LARGE(D11:I11,1),LARGE(D11:I11,2),LARGE(D11:I11,3),LARGE(D11:I11,4))*15/40</f>
        <v>0.75</v>
      </c>
      <c r="K11" s="51">
        <v>1</v>
      </c>
      <c r="L11" s="52">
        <v>0</v>
      </c>
      <c r="M11" s="52">
        <v>0</v>
      </c>
      <c r="N11" s="62">
        <v>0</v>
      </c>
      <c r="O11" s="63">
        <v>0</v>
      </c>
      <c r="P11" s="63">
        <v>0</v>
      </c>
      <c r="Q11" s="107">
        <f>SUM(LARGE(K11:P11,1),LARGE(K11:P11,2),LARGE(K11:P11,3),LARGE(K11:P11,4))*10/40</f>
        <v>0.25</v>
      </c>
      <c r="R11" s="91">
        <v>0</v>
      </c>
      <c r="S11" s="94">
        <v>0</v>
      </c>
      <c r="T11" s="103">
        <f>J11+Q11</f>
        <v>1</v>
      </c>
      <c r="U11" s="98">
        <f t="shared" ref="U11:U43" si="0">SUM(J11,Q11,S11)</f>
        <v>1</v>
      </c>
      <c r="V11" s="52"/>
      <c r="W11" s="52"/>
      <c r="X11" s="52"/>
    </row>
    <row r="12" spans="1:24">
      <c r="A12" s="53">
        <v>2</v>
      </c>
      <c r="B12" s="60">
        <v>81220067</v>
      </c>
      <c r="C12" s="61" t="s">
        <v>49</v>
      </c>
      <c r="D12" s="51">
        <v>0</v>
      </c>
      <c r="E12" s="51">
        <v>0</v>
      </c>
      <c r="F12" s="51">
        <v>0</v>
      </c>
      <c r="G12" s="51">
        <v>0</v>
      </c>
      <c r="H12" s="52">
        <v>0</v>
      </c>
      <c r="I12" s="52">
        <v>0</v>
      </c>
      <c r="J12" s="73">
        <f t="shared" ref="J12:J43" si="1">SUM(LARGE(D12:I12,1),LARGE(D12:I12,2),LARGE(D12:I12,3),LARGE(D12:I12,4))*15/40</f>
        <v>0</v>
      </c>
      <c r="K12" s="51">
        <v>0</v>
      </c>
      <c r="L12" s="52">
        <v>0</v>
      </c>
      <c r="M12" s="52">
        <v>0</v>
      </c>
      <c r="N12" s="62">
        <v>0</v>
      </c>
      <c r="O12" s="63">
        <v>0</v>
      </c>
      <c r="P12" s="63">
        <v>0</v>
      </c>
      <c r="Q12" s="107">
        <f t="shared" ref="Q12:Q43" si="2">SUM(LARGE(K12:P12,1),LARGE(K12:P12,2),LARGE(K12:P12,3),LARGE(K12:P12,4))*10/40</f>
        <v>0</v>
      </c>
      <c r="R12" s="91">
        <v>0</v>
      </c>
      <c r="S12" s="94">
        <v>0</v>
      </c>
      <c r="T12" s="103">
        <f t="shared" ref="T12:T43" si="3">J12+Q12</f>
        <v>0</v>
      </c>
      <c r="U12" s="98">
        <f t="shared" si="0"/>
        <v>0</v>
      </c>
      <c r="V12" s="52"/>
      <c r="W12" s="52"/>
      <c r="X12" s="52"/>
    </row>
    <row r="13" spans="1:24">
      <c r="A13" s="53">
        <v>3</v>
      </c>
      <c r="B13" s="60">
        <v>91420240</v>
      </c>
      <c r="C13" s="61" t="s">
        <v>50</v>
      </c>
      <c r="D13" s="51">
        <v>0</v>
      </c>
      <c r="E13" s="51">
        <v>2</v>
      </c>
      <c r="F13" s="51">
        <v>3</v>
      </c>
      <c r="G13" s="51">
        <v>1</v>
      </c>
      <c r="H13" s="52">
        <v>1</v>
      </c>
      <c r="I13" s="52">
        <v>0</v>
      </c>
      <c r="J13" s="73">
        <f t="shared" si="1"/>
        <v>2.625</v>
      </c>
      <c r="K13" s="51">
        <v>0</v>
      </c>
      <c r="L13" s="52">
        <v>1</v>
      </c>
      <c r="M13" s="52">
        <v>1</v>
      </c>
      <c r="N13" s="62">
        <v>10</v>
      </c>
      <c r="O13" s="63">
        <v>2</v>
      </c>
      <c r="P13" s="63">
        <v>0</v>
      </c>
      <c r="Q13" s="107">
        <f t="shared" si="2"/>
        <v>3.5</v>
      </c>
      <c r="R13" s="91">
        <v>6.5</v>
      </c>
      <c r="S13" s="104">
        <f>R13*25/40</f>
        <v>4.0625</v>
      </c>
      <c r="T13" s="103">
        <f t="shared" si="3"/>
        <v>6.125</v>
      </c>
      <c r="U13" s="98">
        <f t="shared" si="0"/>
        <v>10.1875</v>
      </c>
      <c r="V13" s="52"/>
      <c r="W13" s="52"/>
      <c r="X13" s="52"/>
    </row>
    <row r="14" spans="1:24">
      <c r="A14" s="53">
        <v>4</v>
      </c>
      <c r="B14" s="60">
        <v>91420280</v>
      </c>
      <c r="C14" s="61" t="s">
        <v>51</v>
      </c>
      <c r="D14" s="51">
        <v>0</v>
      </c>
      <c r="E14" s="51">
        <v>0</v>
      </c>
      <c r="F14" s="51">
        <v>0</v>
      </c>
      <c r="G14" s="51">
        <v>2</v>
      </c>
      <c r="H14" s="52">
        <v>2</v>
      </c>
      <c r="I14" s="52">
        <v>1</v>
      </c>
      <c r="J14" s="73">
        <f t="shared" si="1"/>
        <v>1.875</v>
      </c>
      <c r="K14" s="51">
        <v>0</v>
      </c>
      <c r="L14" s="52">
        <v>0</v>
      </c>
      <c r="M14" s="52">
        <v>0</v>
      </c>
      <c r="N14" s="62">
        <v>1</v>
      </c>
      <c r="O14" s="63">
        <v>2</v>
      </c>
      <c r="P14" s="63">
        <v>1</v>
      </c>
      <c r="Q14" s="107">
        <f t="shared" si="2"/>
        <v>1</v>
      </c>
      <c r="R14" s="91">
        <v>1.5</v>
      </c>
      <c r="S14" s="104">
        <f t="shared" ref="S14:S43" si="4">R14*25/40</f>
        <v>0.9375</v>
      </c>
      <c r="T14" s="103">
        <f t="shared" si="3"/>
        <v>2.875</v>
      </c>
      <c r="U14" s="98">
        <f t="shared" si="0"/>
        <v>3.8125</v>
      </c>
      <c r="V14" s="52"/>
      <c r="W14" s="52"/>
      <c r="X14" s="52"/>
    </row>
    <row r="15" spans="1:24">
      <c r="A15" s="53">
        <v>5</v>
      </c>
      <c r="B15" s="60">
        <v>101519111</v>
      </c>
      <c r="C15" s="61" t="s">
        <v>52</v>
      </c>
      <c r="D15" s="51">
        <v>2</v>
      </c>
      <c r="E15" s="51">
        <v>10</v>
      </c>
      <c r="F15" s="51"/>
      <c r="G15" s="51">
        <v>7</v>
      </c>
      <c r="H15" s="52">
        <v>6</v>
      </c>
      <c r="I15" s="52">
        <v>2</v>
      </c>
      <c r="J15" s="73">
        <f t="shared" si="1"/>
        <v>9.375</v>
      </c>
      <c r="K15" s="51">
        <v>5</v>
      </c>
      <c r="L15" s="52">
        <v>10</v>
      </c>
      <c r="M15" s="52">
        <v>0</v>
      </c>
      <c r="N15" s="62">
        <v>10</v>
      </c>
      <c r="O15" s="63">
        <v>10</v>
      </c>
      <c r="P15" s="63">
        <v>1</v>
      </c>
      <c r="Q15" s="107">
        <f t="shared" si="2"/>
        <v>8.75</v>
      </c>
      <c r="R15" s="91">
        <v>24</v>
      </c>
      <c r="S15" s="104">
        <f t="shared" si="4"/>
        <v>15</v>
      </c>
      <c r="T15" s="103">
        <f t="shared" si="3"/>
        <v>18.125</v>
      </c>
      <c r="U15" s="98">
        <f t="shared" si="0"/>
        <v>33.125</v>
      </c>
      <c r="V15" s="52"/>
      <c r="W15" s="52"/>
      <c r="X15" s="52"/>
    </row>
    <row r="16" spans="1:24">
      <c r="A16" s="53">
        <v>6</v>
      </c>
      <c r="B16" s="60">
        <v>101519154</v>
      </c>
      <c r="C16" s="61" t="s">
        <v>53</v>
      </c>
      <c r="D16" s="51">
        <v>5</v>
      </c>
      <c r="E16" s="51">
        <v>10</v>
      </c>
      <c r="F16" s="51">
        <v>10</v>
      </c>
      <c r="G16" s="51">
        <v>2</v>
      </c>
      <c r="H16" s="52">
        <v>6</v>
      </c>
      <c r="I16" s="52">
        <v>5</v>
      </c>
      <c r="J16" s="73">
        <f t="shared" si="1"/>
        <v>11.625</v>
      </c>
      <c r="K16" s="51">
        <v>10</v>
      </c>
      <c r="L16" s="52">
        <v>10</v>
      </c>
      <c r="M16" s="52">
        <v>1</v>
      </c>
      <c r="N16" s="62">
        <v>10</v>
      </c>
      <c r="O16" s="63">
        <v>10</v>
      </c>
      <c r="P16" s="63">
        <v>5</v>
      </c>
      <c r="Q16" s="107">
        <f t="shared" si="2"/>
        <v>10</v>
      </c>
      <c r="R16" s="91">
        <v>12.5</v>
      </c>
      <c r="S16" s="104">
        <f t="shared" si="4"/>
        <v>7.8125</v>
      </c>
      <c r="T16" s="103">
        <f t="shared" si="3"/>
        <v>21.625</v>
      </c>
      <c r="U16" s="98">
        <f t="shared" si="0"/>
        <v>29.4375</v>
      </c>
      <c r="V16" s="52"/>
      <c r="W16" s="52"/>
      <c r="X16" s="52"/>
    </row>
    <row r="17" spans="1:28">
      <c r="A17" s="53">
        <v>7</v>
      </c>
      <c r="B17" s="60">
        <v>111619222</v>
      </c>
      <c r="C17" s="61" t="s">
        <v>54</v>
      </c>
      <c r="D17" s="51">
        <v>5</v>
      </c>
      <c r="E17" s="51">
        <v>0</v>
      </c>
      <c r="F17" s="51">
        <v>5</v>
      </c>
      <c r="G17" s="51">
        <v>0</v>
      </c>
      <c r="H17" s="52">
        <v>3</v>
      </c>
      <c r="I17" s="52">
        <v>1</v>
      </c>
      <c r="J17" s="73">
        <f t="shared" si="1"/>
        <v>5.25</v>
      </c>
      <c r="K17" s="51">
        <v>10</v>
      </c>
      <c r="L17" s="52">
        <v>0</v>
      </c>
      <c r="M17" s="52">
        <v>1</v>
      </c>
      <c r="N17" s="62">
        <v>0</v>
      </c>
      <c r="O17" s="63">
        <v>2</v>
      </c>
      <c r="P17" s="63">
        <v>2</v>
      </c>
      <c r="Q17" s="107">
        <f t="shared" si="2"/>
        <v>3.75</v>
      </c>
      <c r="R17" s="91">
        <v>14.5</v>
      </c>
      <c r="S17" s="104">
        <f t="shared" si="4"/>
        <v>9.0625</v>
      </c>
      <c r="T17" s="103">
        <f t="shared" si="3"/>
        <v>9</v>
      </c>
      <c r="U17" s="98">
        <f t="shared" si="0"/>
        <v>18.0625</v>
      </c>
      <c r="V17" s="52"/>
      <c r="W17" s="52"/>
      <c r="X17" s="52"/>
    </row>
    <row r="18" spans="1:28">
      <c r="A18" s="53">
        <v>8</v>
      </c>
      <c r="B18" s="60">
        <v>12017019001</v>
      </c>
      <c r="C18" s="61" t="s">
        <v>55</v>
      </c>
      <c r="D18" s="51">
        <v>10</v>
      </c>
      <c r="E18" s="51">
        <v>1</v>
      </c>
      <c r="F18" s="51">
        <v>10</v>
      </c>
      <c r="G18" s="51">
        <v>10</v>
      </c>
      <c r="H18" s="52">
        <v>10</v>
      </c>
      <c r="I18" s="52">
        <v>1</v>
      </c>
      <c r="J18" s="73">
        <f t="shared" si="1"/>
        <v>15</v>
      </c>
      <c r="K18" s="51">
        <v>10</v>
      </c>
      <c r="L18" s="52">
        <v>10</v>
      </c>
      <c r="M18" s="52">
        <v>10</v>
      </c>
      <c r="N18" s="62">
        <v>10</v>
      </c>
      <c r="O18" s="63">
        <v>10</v>
      </c>
      <c r="P18" s="63">
        <v>10</v>
      </c>
      <c r="Q18" s="107">
        <f t="shared" si="2"/>
        <v>10</v>
      </c>
      <c r="R18" s="91">
        <v>22</v>
      </c>
      <c r="S18" s="104">
        <f t="shared" si="4"/>
        <v>13.75</v>
      </c>
      <c r="T18" s="103">
        <f t="shared" si="3"/>
        <v>25</v>
      </c>
      <c r="U18" s="98">
        <f t="shared" si="0"/>
        <v>38.75</v>
      </c>
      <c r="V18" s="52"/>
      <c r="W18" s="52"/>
      <c r="X18" s="52"/>
    </row>
    <row r="19" spans="1:28">
      <c r="A19" s="53">
        <v>9</v>
      </c>
      <c r="B19" s="60">
        <v>12017019010</v>
      </c>
      <c r="C19" s="61" t="s">
        <v>56</v>
      </c>
      <c r="D19" s="51">
        <v>5</v>
      </c>
      <c r="E19" s="51">
        <v>1</v>
      </c>
      <c r="F19" s="51">
        <v>5</v>
      </c>
      <c r="G19" s="51">
        <v>1</v>
      </c>
      <c r="H19" s="52">
        <v>10</v>
      </c>
      <c r="I19" s="52">
        <v>1</v>
      </c>
      <c r="J19" s="73">
        <f t="shared" si="1"/>
        <v>7.875</v>
      </c>
      <c r="K19" s="51">
        <v>10</v>
      </c>
      <c r="L19" s="52">
        <v>10</v>
      </c>
      <c r="M19" s="52">
        <v>4</v>
      </c>
      <c r="N19" s="62">
        <v>10</v>
      </c>
      <c r="O19" s="63">
        <v>10</v>
      </c>
      <c r="P19" s="63">
        <v>2</v>
      </c>
      <c r="Q19" s="107">
        <f t="shared" si="2"/>
        <v>10</v>
      </c>
      <c r="R19" s="91">
        <v>20</v>
      </c>
      <c r="S19" s="104">
        <f t="shared" si="4"/>
        <v>12.5</v>
      </c>
      <c r="T19" s="103">
        <f t="shared" si="3"/>
        <v>17.875</v>
      </c>
      <c r="U19" s="98">
        <f t="shared" si="0"/>
        <v>30.375</v>
      </c>
      <c r="V19" s="52"/>
      <c r="W19" s="52"/>
      <c r="X19" s="52"/>
      <c r="AA19">
        <v>0</v>
      </c>
      <c r="AB19" t="s">
        <v>21</v>
      </c>
    </row>
    <row r="20" spans="1:28">
      <c r="A20" s="53">
        <v>10</v>
      </c>
      <c r="B20" s="60">
        <v>12017019023</v>
      </c>
      <c r="C20" s="61" t="s">
        <v>57</v>
      </c>
      <c r="D20" s="51">
        <v>7</v>
      </c>
      <c r="E20" s="51">
        <v>1</v>
      </c>
      <c r="F20" s="51">
        <v>3</v>
      </c>
      <c r="G20" s="51">
        <v>0</v>
      </c>
      <c r="H20" s="52">
        <v>0</v>
      </c>
      <c r="I20" s="52">
        <v>0</v>
      </c>
      <c r="J20" s="73">
        <f t="shared" si="1"/>
        <v>4.125</v>
      </c>
      <c r="K20" s="51">
        <v>7</v>
      </c>
      <c r="L20" s="52">
        <v>2</v>
      </c>
      <c r="M20" s="52">
        <v>4</v>
      </c>
      <c r="N20" s="62">
        <v>0</v>
      </c>
      <c r="O20" s="63">
        <v>0</v>
      </c>
      <c r="P20" s="63">
        <v>0</v>
      </c>
      <c r="Q20" s="107">
        <f t="shared" si="2"/>
        <v>3.25</v>
      </c>
      <c r="R20" s="91">
        <v>16.5</v>
      </c>
      <c r="S20" s="104">
        <f t="shared" si="4"/>
        <v>10.3125</v>
      </c>
      <c r="T20" s="103">
        <f t="shared" si="3"/>
        <v>7.375</v>
      </c>
      <c r="U20" s="98">
        <f t="shared" si="0"/>
        <v>17.6875</v>
      </c>
      <c r="V20" s="52"/>
      <c r="W20" s="52"/>
      <c r="X20" s="52"/>
      <c r="AA20">
        <v>22</v>
      </c>
      <c r="AB20" t="s">
        <v>22</v>
      </c>
    </row>
    <row r="21" spans="1:28">
      <c r="A21" s="53">
        <v>11</v>
      </c>
      <c r="B21" s="60">
        <v>12017019031</v>
      </c>
      <c r="C21" s="61" t="s">
        <v>58</v>
      </c>
      <c r="D21" s="51">
        <v>3</v>
      </c>
      <c r="E21" s="51">
        <v>9</v>
      </c>
      <c r="F21" s="51">
        <v>4</v>
      </c>
      <c r="G21" s="51">
        <v>7</v>
      </c>
      <c r="H21" s="52">
        <v>2</v>
      </c>
      <c r="I21" s="52">
        <v>0</v>
      </c>
      <c r="J21" s="73">
        <f t="shared" si="1"/>
        <v>8.625</v>
      </c>
      <c r="K21" s="51">
        <v>2</v>
      </c>
      <c r="L21" s="52">
        <v>10</v>
      </c>
      <c r="M21" s="52">
        <v>10</v>
      </c>
      <c r="N21" s="62">
        <v>3</v>
      </c>
      <c r="O21" s="63">
        <v>10</v>
      </c>
      <c r="P21" s="63">
        <v>0</v>
      </c>
      <c r="Q21" s="107">
        <f t="shared" si="2"/>
        <v>8.25</v>
      </c>
      <c r="R21" s="91">
        <v>2.5</v>
      </c>
      <c r="S21" s="104">
        <f t="shared" si="4"/>
        <v>1.5625</v>
      </c>
      <c r="T21" s="103">
        <f t="shared" si="3"/>
        <v>16.875</v>
      </c>
      <c r="U21" s="98">
        <f t="shared" si="0"/>
        <v>18.4375</v>
      </c>
      <c r="V21" s="52"/>
      <c r="W21" s="52"/>
      <c r="X21" s="52"/>
      <c r="AA21">
        <v>24</v>
      </c>
      <c r="AB21" t="s">
        <v>15</v>
      </c>
    </row>
    <row r="22" spans="1:28">
      <c r="A22" s="53">
        <v>12</v>
      </c>
      <c r="B22" s="60">
        <v>12017019044</v>
      </c>
      <c r="C22" s="61" t="s">
        <v>59</v>
      </c>
      <c r="D22" s="51">
        <v>10</v>
      </c>
      <c r="E22" s="51">
        <v>2</v>
      </c>
      <c r="F22" s="51">
        <v>1</v>
      </c>
      <c r="G22" s="51">
        <v>1</v>
      </c>
      <c r="H22" s="52">
        <v>0</v>
      </c>
      <c r="I22" s="52">
        <v>1</v>
      </c>
      <c r="J22" s="73">
        <f t="shared" si="1"/>
        <v>5.25</v>
      </c>
      <c r="K22" s="51">
        <v>2</v>
      </c>
      <c r="L22" s="52">
        <v>10</v>
      </c>
      <c r="M22" s="52">
        <v>5</v>
      </c>
      <c r="N22" s="62">
        <v>1</v>
      </c>
      <c r="O22" s="63">
        <v>0</v>
      </c>
      <c r="P22" s="63">
        <v>0</v>
      </c>
      <c r="Q22" s="107">
        <f t="shared" si="2"/>
        <v>4.5</v>
      </c>
      <c r="R22" s="91">
        <v>15.5</v>
      </c>
      <c r="S22" s="104">
        <f t="shared" si="4"/>
        <v>9.6875</v>
      </c>
      <c r="T22" s="103">
        <f t="shared" si="3"/>
        <v>9.75</v>
      </c>
      <c r="U22" s="98">
        <f t="shared" si="0"/>
        <v>19.4375</v>
      </c>
      <c r="V22" s="52"/>
      <c r="W22" s="52"/>
      <c r="X22" s="52"/>
      <c r="AA22">
        <v>27</v>
      </c>
      <c r="AB22" t="s">
        <v>23</v>
      </c>
    </row>
    <row r="23" spans="1:28">
      <c r="A23" s="53">
        <v>13</v>
      </c>
      <c r="B23" s="60">
        <v>12017019056</v>
      </c>
      <c r="C23" s="61" t="s">
        <v>60</v>
      </c>
      <c r="D23" s="51">
        <v>3</v>
      </c>
      <c r="E23" s="51">
        <v>1</v>
      </c>
      <c r="F23" s="51">
        <v>1</v>
      </c>
      <c r="G23" s="51">
        <v>10</v>
      </c>
      <c r="H23" s="52">
        <v>0</v>
      </c>
      <c r="I23" s="52">
        <v>1</v>
      </c>
      <c r="J23" s="73">
        <f t="shared" si="1"/>
        <v>5.625</v>
      </c>
      <c r="K23" s="51">
        <v>3</v>
      </c>
      <c r="L23" s="52">
        <v>10</v>
      </c>
      <c r="M23" s="52">
        <v>3</v>
      </c>
      <c r="N23" s="62">
        <v>3</v>
      </c>
      <c r="O23" s="63">
        <v>0</v>
      </c>
      <c r="P23" s="63">
        <v>1</v>
      </c>
      <c r="Q23" s="107">
        <f t="shared" si="2"/>
        <v>4.75</v>
      </c>
      <c r="R23" s="91">
        <v>7</v>
      </c>
      <c r="S23" s="104">
        <f t="shared" si="4"/>
        <v>4.375</v>
      </c>
      <c r="T23" s="103">
        <f t="shared" si="3"/>
        <v>10.375</v>
      </c>
      <c r="U23" s="98">
        <f t="shared" si="0"/>
        <v>14.75</v>
      </c>
      <c r="V23" s="52"/>
      <c r="W23" s="52"/>
      <c r="X23" s="52"/>
      <c r="AA23">
        <v>30</v>
      </c>
      <c r="AB23" t="s">
        <v>24</v>
      </c>
    </row>
    <row r="24" spans="1:28">
      <c r="A24" s="53">
        <v>14</v>
      </c>
      <c r="B24" s="60">
        <v>12017019067</v>
      </c>
      <c r="C24" s="61" t="s">
        <v>61</v>
      </c>
      <c r="D24" s="51">
        <v>8</v>
      </c>
      <c r="E24" s="51">
        <v>1</v>
      </c>
      <c r="F24" s="51">
        <v>1</v>
      </c>
      <c r="G24" s="51">
        <v>5</v>
      </c>
      <c r="H24" s="52">
        <v>6</v>
      </c>
      <c r="I24" s="52">
        <v>2</v>
      </c>
      <c r="J24" s="73">
        <f t="shared" si="1"/>
        <v>7.875</v>
      </c>
      <c r="K24" s="51">
        <v>5</v>
      </c>
      <c r="L24" s="52">
        <v>1</v>
      </c>
      <c r="M24" s="52">
        <v>3</v>
      </c>
      <c r="N24" s="62">
        <v>1</v>
      </c>
      <c r="O24" s="63">
        <v>10</v>
      </c>
      <c r="P24" s="63">
        <v>1</v>
      </c>
      <c r="Q24" s="107">
        <f t="shared" si="2"/>
        <v>4.75</v>
      </c>
      <c r="R24" s="91">
        <v>19</v>
      </c>
      <c r="S24" s="104">
        <f t="shared" si="4"/>
        <v>11.875</v>
      </c>
      <c r="T24" s="103">
        <f t="shared" si="3"/>
        <v>12.625</v>
      </c>
      <c r="U24" s="98">
        <f t="shared" si="0"/>
        <v>24.5</v>
      </c>
      <c r="V24" s="52"/>
      <c r="W24" s="52"/>
      <c r="X24" s="52"/>
      <c r="AA24">
        <v>37</v>
      </c>
      <c r="AB24" t="s">
        <v>14</v>
      </c>
    </row>
    <row r="25" spans="1:28">
      <c r="A25" s="53">
        <v>15</v>
      </c>
      <c r="B25" s="60">
        <v>12017019069</v>
      </c>
      <c r="C25" s="61" t="s">
        <v>62</v>
      </c>
      <c r="D25" s="51">
        <v>5</v>
      </c>
      <c r="E25" s="51">
        <v>2</v>
      </c>
      <c r="F25" s="51">
        <v>1</v>
      </c>
      <c r="G25" s="51">
        <v>1</v>
      </c>
      <c r="H25" s="52">
        <v>2</v>
      </c>
      <c r="I25" s="52">
        <v>0</v>
      </c>
      <c r="J25" s="73">
        <f t="shared" si="1"/>
        <v>3.75</v>
      </c>
      <c r="K25" s="51">
        <v>1</v>
      </c>
      <c r="L25" s="52">
        <v>1</v>
      </c>
      <c r="M25" s="52">
        <v>1</v>
      </c>
      <c r="N25" s="62">
        <v>1</v>
      </c>
      <c r="O25" s="63">
        <v>2</v>
      </c>
      <c r="P25" s="63"/>
      <c r="Q25" s="107">
        <f t="shared" si="2"/>
        <v>1.25</v>
      </c>
      <c r="R25" s="91">
        <v>1.5</v>
      </c>
      <c r="S25" s="104">
        <f t="shared" si="4"/>
        <v>0.9375</v>
      </c>
      <c r="T25" s="103">
        <f t="shared" si="3"/>
        <v>5</v>
      </c>
      <c r="U25" s="98">
        <f t="shared" si="0"/>
        <v>5.9375</v>
      </c>
      <c r="V25" s="52"/>
      <c r="W25" s="52"/>
      <c r="X25" s="52"/>
      <c r="AA25">
        <v>48</v>
      </c>
      <c r="AB25" t="s">
        <v>25</v>
      </c>
    </row>
    <row r="26" spans="1:28">
      <c r="A26" s="53">
        <v>16</v>
      </c>
      <c r="B26" s="60">
        <v>12017019071</v>
      </c>
      <c r="C26" s="61" t="s">
        <v>63</v>
      </c>
      <c r="D26" s="51">
        <v>5</v>
      </c>
      <c r="E26" s="51">
        <v>1</v>
      </c>
      <c r="F26" s="51">
        <v>3</v>
      </c>
      <c r="G26" s="51">
        <v>10</v>
      </c>
      <c r="H26" s="52">
        <v>10</v>
      </c>
      <c r="I26" s="52">
        <v>0</v>
      </c>
      <c r="J26" s="73">
        <f t="shared" si="1"/>
        <v>10.5</v>
      </c>
      <c r="K26" s="51">
        <v>7</v>
      </c>
      <c r="L26" s="52">
        <v>10</v>
      </c>
      <c r="M26" s="52">
        <v>3</v>
      </c>
      <c r="N26" s="62">
        <v>10</v>
      </c>
      <c r="O26" s="63">
        <v>10</v>
      </c>
      <c r="P26" s="63">
        <v>0</v>
      </c>
      <c r="Q26" s="107">
        <f t="shared" si="2"/>
        <v>9.25</v>
      </c>
      <c r="R26" s="91">
        <v>14</v>
      </c>
      <c r="S26" s="104">
        <f t="shared" si="4"/>
        <v>8.75</v>
      </c>
      <c r="T26" s="103">
        <f t="shared" si="3"/>
        <v>19.75</v>
      </c>
      <c r="U26" s="98">
        <f t="shared" si="0"/>
        <v>28.5</v>
      </c>
      <c r="V26" s="52"/>
      <c r="W26" s="52"/>
      <c r="X26" s="52"/>
      <c r="AA26">
        <v>60</v>
      </c>
      <c r="AB26" t="s">
        <v>26</v>
      </c>
    </row>
    <row r="27" spans="1:28">
      <c r="A27" s="53">
        <v>17</v>
      </c>
      <c r="B27" s="60">
        <v>12017019094</v>
      </c>
      <c r="C27" s="61" t="s">
        <v>64</v>
      </c>
      <c r="D27" s="51">
        <v>1</v>
      </c>
      <c r="E27" s="51">
        <v>8</v>
      </c>
      <c r="F27" s="51">
        <v>3</v>
      </c>
      <c r="G27" s="51">
        <v>10</v>
      </c>
      <c r="H27" s="52">
        <v>2</v>
      </c>
      <c r="I27" s="52">
        <v>2</v>
      </c>
      <c r="J27" s="73">
        <f t="shared" si="1"/>
        <v>8.625</v>
      </c>
      <c r="K27" s="51">
        <v>10</v>
      </c>
      <c r="L27" s="52">
        <v>10</v>
      </c>
      <c r="M27" s="52">
        <v>2</v>
      </c>
      <c r="N27" s="62">
        <v>10</v>
      </c>
      <c r="O27" s="63">
        <v>4</v>
      </c>
      <c r="P27" s="63">
        <v>10</v>
      </c>
      <c r="Q27" s="107">
        <f t="shared" si="2"/>
        <v>10</v>
      </c>
      <c r="R27" s="91">
        <v>22</v>
      </c>
      <c r="S27" s="104">
        <f t="shared" si="4"/>
        <v>13.75</v>
      </c>
      <c r="T27" s="103">
        <f t="shared" si="3"/>
        <v>18.625</v>
      </c>
      <c r="U27" s="98">
        <f t="shared" si="0"/>
        <v>32.375</v>
      </c>
      <c r="V27" s="52"/>
      <c r="W27" s="52"/>
      <c r="X27" s="52"/>
      <c r="AA27">
        <v>75</v>
      </c>
      <c r="AB27" t="s">
        <v>13</v>
      </c>
    </row>
    <row r="28" spans="1:28">
      <c r="A28" s="53">
        <v>18</v>
      </c>
      <c r="B28" s="60">
        <v>12017019099</v>
      </c>
      <c r="C28" s="61" t="s">
        <v>65</v>
      </c>
      <c r="D28" s="51">
        <v>8</v>
      </c>
      <c r="E28" s="51">
        <v>8</v>
      </c>
      <c r="F28" s="51">
        <v>10</v>
      </c>
      <c r="G28" s="51">
        <v>10</v>
      </c>
      <c r="H28" s="52">
        <v>6</v>
      </c>
      <c r="I28" s="52"/>
      <c r="J28" s="73">
        <f t="shared" si="1"/>
        <v>13.5</v>
      </c>
      <c r="K28" s="51">
        <v>10</v>
      </c>
      <c r="L28" s="52">
        <v>10</v>
      </c>
      <c r="M28" s="52">
        <v>8</v>
      </c>
      <c r="N28" s="62">
        <v>10</v>
      </c>
      <c r="O28" s="63">
        <v>10</v>
      </c>
      <c r="P28" s="63">
        <v>0</v>
      </c>
      <c r="Q28" s="107">
        <f t="shared" si="2"/>
        <v>10</v>
      </c>
      <c r="R28" s="91">
        <v>12.5</v>
      </c>
      <c r="S28" s="104">
        <f t="shared" si="4"/>
        <v>7.8125</v>
      </c>
      <c r="T28" s="103">
        <f t="shared" si="3"/>
        <v>23.5</v>
      </c>
      <c r="U28" s="98">
        <f t="shared" si="0"/>
        <v>31.3125</v>
      </c>
      <c r="V28" s="52"/>
      <c r="W28" s="52"/>
      <c r="X28" s="52"/>
    </row>
    <row r="29" spans="1:28">
      <c r="A29" s="53">
        <v>19</v>
      </c>
      <c r="B29" s="60">
        <v>12017019101</v>
      </c>
      <c r="C29" s="61" t="s">
        <v>66</v>
      </c>
      <c r="D29" s="51">
        <v>0</v>
      </c>
      <c r="E29" s="51">
        <v>1</v>
      </c>
      <c r="F29" s="51">
        <v>5</v>
      </c>
      <c r="G29" s="51">
        <v>5</v>
      </c>
      <c r="H29" s="52">
        <v>8</v>
      </c>
      <c r="I29" s="52">
        <v>2</v>
      </c>
      <c r="J29" s="73">
        <f t="shared" si="1"/>
        <v>7.5</v>
      </c>
      <c r="K29" s="51">
        <v>0</v>
      </c>
      <c r="L29" s="52">
        <v>1</v>
      </c>
      <c r="M29" s="52">
        <v>1</v>
      </c>
      <c r="N29" s="62">
        <v>10</v>
      </c>
      <c r="O29" s="63">
        <v>10</v>
      </c>
      <c r="P29" s="63">
        <v>1</v>
      </c>
      <c r="Q29" s="107">
        <f t="shared" si="2"/>
        <v>5.5</v>
      </c>
      <c r="R29" s="91">
        <v>11.5</v>
      </c>
      <c r="S29" s="104">
        <f t="shared" si="4"/>
        <v>7.1875</v>
      </c>
      <c r="T29" s="103">
        <f t="shared" si="3"/>
        <v>13</v>
      </c>
      <c r="U29" s="98">
        <f t="shared" si="0"/>
        <v>20.1875</v>
      </c>
      <c r="V29" s="52"/>
      <c r="W29" s="52"/>
      <c r="X29" s="52"/>
    </row>
    <row r="30" spans="1:28">
      <c r="A30" s="53">
        <v>20</v>
      </c>
      <c r="B30" s="60">
        <v>12017019105</v>
      </c>
      <c r="C30" s="61" t="s">
        <v>67</v>
      </c>
      <c r="D30" s="51">
        <v>10</v>
      </c>
      <c r="E30" s="51">
        <v>1</v>
      </c>
      <c r="F30" s="51">
        <v>1</v>
      </c>
      <c r="G30" s="51">
        <v>1</v>
      </c>
      <c r="H30" s="52">
        <v>0</v>
      </c>
      <c r="I30" s="52">
        <v>0</v>
      </c>
      <c r="J30" s="73">
        <f t="shared" si="1"/>
        <v>4.875</v>
      </c>
      <c r="K30" s="51">
        <v>1</v>
      </c>
      <c r="L30" s="52">
        <v>1</v>
      </c>
      <c r="M30" s="52">
        <v>4</v>
      </c>
      <c r="N30" s="62">
        <v>1</v>
      </c>
      <c r="O30" s="63">
        <v>0</v>
      </c>
      <c r="P30" s="63">
        <v>0</v>
      </c>
      <c r="Q30" s="107">
        <f t="shared" si="2"/>
        <v>1.75</v>
      </c>
      <c r="R30" s="91">
        <v>19</v>
      </c>
      <c r="S30" s="104">
        <f t="shared" si="4"/>
        <v>11.875</v>
      </c>
      <c r="T30" s="103">
        <f t="shared" si="3"/>
        <v>6.625</v>
      </c>
      <c r="U30" s="98">
        <f t="shared" si="0"/>
        <v>18.5</v>
      </c>
      <c r="V30" s="52"/>
      <c r="W30" s="52"/>
      <c r="X30" s="52"/>
    </row>
    <row r="31" spans="1:28">
      <c r="A31" s="53">
        <v>21</v>
      </c>
      <c r="B31" s="60">
        <v>12017019123</v>
      </c>
      <c r="C31" s="61" t="s">
        <v>68</v>
      </c>
      <c r="D31" s="51">
        <v>10</v>
      </c>
      <c r="E31" s="51">
        <v>2</v>
      </c>
      <c r="F31" s="51">
        <v>0</v>
      </c>
      <c r="G31" s="51">
        <v>1</v>
      </c>
      <c r="H31" s="52">
        <v>0</v>
      </c>
      <c r="I31" s="52">
        <v>1</v>
      </c>
      <c r="J31" s="73">
        <f t="shared" si="1"/>
        <v>5.25</v>
      </c>
      <c r="K31" s="51">
        <v>10</v>
      </c>
      <c r="L31" s="52">
        <v>1</v>
      </c>
      <c r="M31" s="52">
        <v>0</v>
      </c>
      <c r="N31" s="62">
        <v>3</v>
      </c>
      <c r="O31" s="63">
        <v>0</v>
      </c>
      <c r="P31" s="63">
        <v>1</v>
      </c>
      <c r="Q31" s="107">
        <f t="shared" si="2"/>
        <v>3.75</v>
      </c>
      <c r="R31" s="91">
        <v>19.5</v>
      </c>
      <c r="S31" s="104">
        <f t="shared" si="4"/>
        <v>12.1875</v>
      </c>
      <c r="T31" s="103">
        <f t="shared" si="3"/>
        <v>9</v>
      </c>
      <c r="U31" s="98">
        <f t="shared" si="0"/>
        <v>21.1875</v>
      </c>
      <c r="V31" s="52"/>
      <c r="W31" s="52"/>
      <c r="X31" s="52"/>
    </row>
    <row r="32" spans="1:28">
      <c r="A32" s="53">
        <v>22</v>
      </c>
      <c r="B32" s="60">
        <v>12017019148</v>
      </c>
      <c r="C32" s="61" t="s">
        <v>69</v>
      </c>
      <c r="D32" s="51">
        <v>10</v>
      </c>
      <c r="E32" s="51">
        <v>10</v>
      </c>
      <c r="F32" s="51">
        <v>10</v>
      </c>
      <c r="G32" s="51">
        <v>10</v>
      </c>
      <c r="H32" s="52">
        <v>6</v>
      </c>
      <c r="I32" s="52">
        <v>1</v>
      </c>
      <c r="J32" s="73">
        <f t="shared" si="1"/>
        <v>15</v>
      </c>
      <c r="K32" s="51">
        <v>10</v>
      </c>
      <c r="L32" s="52">
        <v>10</v>
      </c>
      <c r="M32" s="52">
        <v>10</v>
      </c>
      <c r="N32" s="62">
        <v>10</v>
      </c>
      <c r="O32" s="63">
        <v>5</v>
      </c>
      <c r="P32" s="63">
        <v>3</v>
      </c>
      <c r="Q32" s="107">
        <f t="shared" si="2"/>
        <v>10</v>
      </c>
      <c r="R32" s="91">
        <v>35.5</v>
      </c>
      <c r="S32" s="104">
        <f t="shared" si="4"/>
        <v>22.1875</v>
      </c>
      <c r="T32" s="103">
        <f t="shared" si="3"/>
        <v>25</v>
      </c>
      <c r="U32" s="98">
        <f t="shared" si="0"/>
        <v>47.1875</v>
      </c>
      <c r="V32" s="52"/>
      <c r="W32" s="52"/>
      <c r="X32" s="52"/>
    </row>
    <row r="33" spans="1:24">
      <c r="A33" s="53">
        <v>23</v>
      </c>
      <c r="B33" s="60">
        <v>12017019149</v>
      </c>
      <c r="C33" s="61" t="s">
        <v>70</v>
      </c>
      <c r="D33" s="51">
        <v>3</v>
      </c>
      <c r="E33" s="51">
        <v>10</v>
      </c>
      <c r="F33" s="51">
        <v>10</v>
      </c>
      <c r="G33" s="51">
        <v>1</v>
      </c>
      <c r="H33" s="52">
        <v>6</v>
      </c>
      <c r="I33" s="52">
        <v>8</v>
      </c>
      <c r="J33" s="73">
        <f t="shared" si="1"/>
        <v>12.75</v>
      </c>
      <c r="K33" s="51">
        <v>10</v>
      </c>
      <c r="L33" s="52">
        <v>10</v>
      </c>
      <c r="M33" s="52">
        <v>1</v>
      </c>
      <c r="N33" s="62">
        <v>2</v>
      </c>
      <c r="O33" s="63">
        <v>10</v>
      </c>
      <c r="P33" s="63">
        <v>2</v>
      </c>
      <c r="Q33" s="107">
        <f t="shared" si="2"/>
        <v>8</v>
      </c>
      <c r="R33" s="91">
        <v>20</v>
      </c>
      <c r="S33" s="104">
        <f t="shared" si="4"/>
        <v>12.5</v>
      </c>
      <c r="T33" s="103">
        <f t="shared" si="3"/>
        <v>20.75</v>
      </c>
      <c r="U33" s="98">
        <f t="shared" si="0"/>
        <v>33.25</v>
      </c>
      <c r="V33" s="52"/>
      <c r="W33" s="52"/>
      <c r="X33" s="52"/>
    </row>
    <row r="34" spans="1:24">
      <c r="A34" s="53">
        <v>24</v>
      </c>
      <c r="B34" s="60">
        <v>12017019153</v>
      </c>
      <c r="C34" s="61" t="s">
        <v>71</v>
      </c>
      <c r="D34" s="51">
        <v>10</v>
      </c>
      <c r="E34" s="51">
        <v>2</v>
      </c>
      <c r="F34" s="51">
        <v>5</v>
      </c>
      <c r="G34" s="51">
        <v>2</v>
      </c>
      <c r="H34" s="52">
        <v>0</v>
      </c>
      <c r="I34" s="52">
        <v>1</v>
      </c>
      <c r="J34" s="73">
        <f t="shared" si="1"/>
        <v>7.125</v>
      </c>
      <c r="K34" s="51">
        <v>10</v>
      </c>
      <c r="L34" s="52">
        <v>2</v>
      </c>
      <c r="M34" s="52">
        <v>5</v>
      </c>
      <c r="N34" s="62">
        <v>1</v>
      </c>
      <c r="O34" s="63">
        <v>0</v>
      </c>
      <c r="P34" s="63">
        <v>1</v>
      </c>
      <c r="Q34" s="107">
        <f t="shared" si="2"/>
        <v>4.5</v>
      </c>
      <c r="R34" s="91">
        <v>5.5</v>
      </c>
      <c r="S34" s="104">
        <f t="shared" si="4"/>
        <v>3.4375</v>
      </c>
      <c r="T34" s="103">
        <f t="shared" si="3"/>
        <v>11.625</v>
      </c>
      <c r="U34" s="98">
        <f t="shared" si="0"/>
        <v>15.0625</v>
      </c>
      <c r="V34" s="52"/>
      <c r="W34" s="52"/>
      <c r="X34" s="52"/>
    </row>
    <row r="35" spans="1:24">
      <c r="A35" s="53">
        <v>25</v>
      </c>
      <c r="B35" s="60">
        <v>12017019168</v>
      </c>
      <c r="C35" s="61" t="s">
        <v>72</v>
      </c>
      <c r="D35" s="51">
        <v>8</v>
      </c>
      <c r="E35" s="51">
        <v>0</v>
      </c>
      <c r="F35" s="51">
        <v>4</v>
      </c>
      <c r="G35" s="51">
        <v>1</v>
      </c>
      <c r="H35" s="52">
        <v>2</v>
      </c>
      <c r="I35" s="52">
        <v>1</v>
      </c>
      <c r="J35" s="73">
        <f t="shared" si="1"/>
        <v>5.625</v>
      </c>
      <c r="K35" s="51">
        <v>5</v>
      </c>
      <c r="L35" s="52">
        <v>0</v>
      </c>
      <c r="M35" s="52">
        <v>1</v>
      </c>
      <c r="N35" s="62">
        <v>1</v>
      </c>
      <c r="O35" s="63">
        <v>3</v>
      </c>
      <c r="P35" s="63">
        <v>7</v>
      </c>
      <c r="Q35" s="107">
        <f t="shared" si="2"/>
        <v>4</v>
      </c>
      <c r="R35" s="91">
        <v>16.5</v>
      </c>
      <c r="S35" s="104">
        <f t="shared" si="4"/>
        <v>10.3125</v>
      </c>
      <c r="T35" s="103">
        <f t="shared" si="3"/>
        <v>9.625</v>
      </c>
      <c r="U35" s="98">
        <f t="shared" si="0"/>
        <v>19.9375</v>
      </c>
      <c r="V35" s="52"/>
      <c r="W35" s="52"/>
      <c r="X35" s="52"/>
    </row>
    <row r="36" spans="1:24">
      <c r="A36" s="53">
        <v>26</v>
      </c>
      <c r="B36" s="60">
        <v>12017019184</v>
      </c>
      <c r="C36" s="61" t="s">
        <v>73</v>
      </c>
      <c r="D36" s="51">
        <v>10</v>
      </c>
      <c r="E36" s="51">
        <v>0</v>
      </c>
      <c r="F36" s="51">
        <v>0</v>
      </c>
      <c r="G36" s="51">
        <v>1</v>
      </c>
      <c r="H36" s="52">
        <v>0</v>
      </c>
      <c r="I36" s="52">
        <v>0</v>
      </c>
      <c r="J36" s="73">
        <f t="shared" si="1"/>
        <v>4.125</v>
      </c>
      <c r="K36" s="51">
        <v>1</v>
      </c>
      <c r="L36" s="52">
        <v>0</v>
      </c>
      <c r="M36" s="52">
        <v>0</v>
      </c>
      <c r="N36" s="62">
        <v>2</v>
      </c>
      <c r="O36" s="63">
        <v>0</v>
      </c>
      <c r="P36" s="63">
        <v>0</v>
      </c>
      <c r="Q36" s="107">
        <f t="shared" si="2"/>
        <v>0.75</v>
      </c>
      <c r="R36" s="91">
        <v>18.5</v>
      </c>
      <c r="S36" s="104">
        <f t="shared" si="4"/>
        <v>11.5625</v>
      </c>
      <c r="T36" s="103">
        <f t="shared" si="3"/>
        <v>4.875</v>
      </c>
      <c r="U36" s="98">
        <f t="shared" si="0"/>
        <v>16.4375</v>
      </c>
      <c r="V36" s="52"/>
      <c r="W36" s="52"/>
      <c r="X36" s="52"/>
    </row>
    <row r="37" spans="1:24">
      <c r="A37" s="53">
        <v>27</v>
      </c>
      <c r="B37" s="60">
        <v>12017019193</v>
      </c>
      <c r="C37" s="61" t="s">
        <v>74</v>
      </c>
      <c r="D37" s="51">
        <v>5</v>
      </c>
      <c r="E37" s="51">
        <v>0</v>
      </c>
      <c r="F37" s="51">
        <v>1</v>
      </c>
      <c r="G37" s="51">
        <v>1</v>
      </c>
      <c r="H37" s="52">
        <v>6</v>
      </c>
      <c r="I37" s="52">
        <v>5</v>
      </c>
      <c r="J37" s="73">
        <f t="shared" si="1"/>
        <v>6.375</v>
      </c>
      <c r="K37" s="51">
        <v>2</v>
      </c>
      <c r="L37" s="52">
        <v>0</v>
      </c>
      <c r="M37" s="52">
        <v>2</v>
      </c>
      <c r="N37" s="62">
        <v>2</v>
      </c>
      <c r="O37" s="63">
        <v>10</v>
      </c>
      <c r="P37" s="63">
        <v>3</v>
      </c>
      <c r="Q37" s="107">
        <f t="shared" si="2"/>
        <v>4.25</v>
      </c>
      <c r="R37" s="91">
        <v>4</v>
      </c>
      <c r="S37" s="104">
        <f t="shared" si="4"/>
        <v>2.5</v>
      </c>
      <c r="T37" s="103">
        <f t="shared" si="3"/>
        <v>10.625</v>
      </c>
      <c r="U37" s="98">
        <f t="shared" si="0"/>
        <v>13.125</v>
      </c>
      <c r="V37" s="52"/>
      <c r="W37" s="52"/>
      <c r="X37" s="52"/>
    </row>
    <row r="38" spans="1:24">
      <c r="A38" s="53">
        <v>28</v>
      </c>
      <c r="B38" s="60">
        <v>12017019203</v>
      </c>
      <c r="C38" s="61" t="s">
        <v>75</v>
      </c>
      <c r="D38" s="51">
        <v>10</v>
      </c>
      <c r="E38" s="51">
        <v>8</v>
      </c>
      <c r="F38" s="51">
        <v>10</v>
      </c>
      <c r="G38" s="51">
        <v>10</v>
      </c>
      <c r="H38" s="52">
        <v>10</v>
      </c>
      <c r="I38" s="52">
        <v>1</v>
      </c>
      <c r="J38" s="73">
        <f t="shared" si="1"/>
        <v>15</v>
      </c>
      <c r="K38" s="51">
        <v>10</v>
      </c>
      <c r="L38" s="52">
        <v>10</v>
      </c>
      <c r="M38" s="52">
        <v>10</v>
      </c>
      <c r="N38" s="62">
        <v>10</v>
      </c>
      <c r="O38" s="63">
        <v>10</v>
      </c>
      <c r="P38" s="63">
        <v>10</v>
      </c>
      <c r="Q38" s="107">
        <f t="shared" si="2"/>
        <v>10</v>
      </c>
      <c r="R38" s="91">
        <v>30</v>
      </c>
      <c r="S38" s="104">
        <f t="shared" si="4"/>
        <v>18.75</v>
      </c>
      <c r="T38" s="103">
        <f t="shared" si="3"/>
        <v>25</v>
      </c>
      <c r="U38" s="98">
        <f t="shared" si="0"/>
        <v>43.75</v>
      </c>
      <c r="V38" s="52"/>
      <c r="W38" s="52"/>
      <c r="X38" s="52"/>
    </row>
    <row r="39" spans="1:24">
      <c r="A39" s="53">
        <v>29</v>
      </c>
      <c r="B39" s="60">
        <v>12017019210</v>
      </c>
      <c r="C39" s="61" t="s">
        <v>76</v>
      </c>
      <c r="D39" s="51">
        <v>2</v>
      </c>
      <c r="E39" s="51">
        <v>2</v>
      </c>
      <c r="F39" s="51">
        <v>3</v>
      </c>
      <c r="G39" s="51">
        <v>5</v>
      </c>
      <c r="H39" s="52">
        <v>0</v>
      </c>
      <c r="I39" s="52">
        <v>0</v>
      </c>
      <c r="J39" s="73">
        <f t="shared" si="1"/>
        <v>4.5</v>
      </c>
      <c r="K39" s="51">
        <v>10</v>
      </c>
      <c r="L39" s="52">
        <v>2</v>
      </c>
      <c r="M39" s="52">
        <v>1</v>
      </c>
      <c r="N39" s="62">
        <v>1</v>
      </c>
      <c r="O39" s="63">
        <v>0</v>
      </c>
      <c r="P39" s="63">
        <v>0</v>
      </c>
      <c r="Q39" s="107">
        <f t="shared" si="2"/>
        <v>3.5</v>
      </c>
      <c r="R39" s="91">
        <v>14.5</v>
      </c>
      <c r="S39" s="104">
        <f t="shared" si="4"/>
        <v>9.0625</v>
      </c>
      <c r="T39" s="103">
        <f t="shared" si="3"/>
        <v>8</v>
      </c>
      <c r="U39" s="98">
        <f t="shared" si="0"/>
        <v>17.0625</v>
      </c>
      <c r="V39" s="52"/>
      <c r="W39" s="52"/>
      <c r="X39" s="52"/>
    </row>
    <row r="40" spans="1:24">
      <c r="A40" s="53">
        <v>30</v>
      </c>
      <c r="B40" s="60">
        <v>12017019216</v>
      </c>
      <c r="C40" s="61" t="s">
        <v>77</v>
      </c>
      <c r="D40" s="51">
        <v>10</v>
      </c>
      <c r="E40" s="51">
        <v>10</v>
      </c>
      <c r="F40" s="51">
        <v>1</v>
      </c>
      <c r="G40" s="51">
        <v>0</v>
      </c>
      <c r="H40" s="52">
        <v>0</v>
      </c>
      <c r="I40" s="52">
        <v>0</v>
      </c>
      <c r="J40" s="73">
        <f t="shared" si="1"/>
        <v>7.875</v>
      </c>
      <c r="K40" s="51">
        <v>7</v>
      </c>
      <c r="L40" s="52">
        <v>10</v>
      </c>
      <c r="M40" s="52">
        <v>0</v>
      </c>
      <c r="N40" s="62">
        <v>0</v>
      </c>
      <c r="O40" s="63">
        <v>0</v>
      </c>
      <c r="P40" s="63">
        <v>0</v>
      </c>
      <c r="Q40" s="107">
        <f t="shared" si="2"/>
        <v>4.25</v>
      </c>
      <c r="R40" s="91">
        <v>6</v>
      </c>
      <c r="S40" s="104">
        <f t="shared" si="4"/>
        <v>3.75</v>
      </c>
      <c r="T40" s="103">
        <f t="shared" si="3"/>
        <v>12.125</v>
      </c>
      <c r="U40" s="98">
        <f t="shared" si="0"/>
        <v>15.875</v>
      </c>
      <c r="V40" s="52"/>
      <c r="W40" s="52"/>
      <c r="X40" s="52"/>
    </row>
    <row r="41" spans="1:24">
      <c r="A41" s="53">
        <v>31</v>
      </c>
      <c r="B41" s="60">
        <v>12017019229</v>
      </c>
      <c r="C41" s="61" t="s">
        <v>78</v>
      </c>
      <c r="D41" s="51">
        <v>3</v>
      </c>
      <c r="E41" s="51">
        <v>2</v>
      </c>
      <c r="F41" s="51">
        <v>1</v>
      </c>
      <c r="G41" s="51">
        <v>10</v>
      </c>
      <c r="H41" s="52">
        <v>6</v>
      </c>
      <c r="I41" s="52">
        <v>1</v>
      </c>
      <c r="J41" s="73">
        <f t="shared" si="1"/>
        <v>7.875</v>
      </c>
      <c r="K41" s="51">
        <v>3</v>
      </c>
      <c r="L41" s="52">
        <v>1</v>
      </c>
      <c r="M41" s="52">
        <v>5</v>
      </c>
      <c r="N41" s="62">
        <v>2</v>
      </c>
      <c r="O41" s="63">
        <v>10</v>
      </c>
      <c r="P41" s="63">
        <v>3</v>
      </c>
      <c r="Q41" s="107">
        <f t="shared" si="2"/>
        <v>5.25</v>
      </c>
      <c r="R41" s="91">
        <v>9.5</v>
      </c>
      <c r="S41" s="104">
        <f t="shared" si="4"/>
        <v>5.9375</v>
      </c>
      <c r="T41" s="103">
        <f t="shared" si="3"/>
        <v>13.125</v>
      </c>
      <c r="U41" s="98">
        <f t="shared" si="0"/>
        <v>19.0625</v>
      </c>
      <c r="V41" s="52"/>
      <c r="W41" s="52"/>
      <c r="X41" s="52"/>
    </row>
    <row r="42" spans="1:24">
      <c r="A42" s="53">
        <v>32</v>
      </c>
      <c r="B42" s="60">
        <v>12017019239</v>
      </c>
      <c r="C42" s="61" t="s">
        <v>79</v>
      </c>
      <c r="D42" s="51">
        <v>0</v>
      </c>
      <c r="E42" s="51">
        <v>0</v>
      </c>
      <c r="F42" s="51">
        <v>0</v>
      </c>
      <c r="G42" s="51">
        <v>1</v>
      </c>
      <c r="H42" s="52">
        <v>0</v>
      </c>
      <c r="I42" s="52">
        <v>0</v>
      </c>
      <c r="J42" s="73">
        <f t="shared" si="1"/>
        <v>0.375</v>
      </c>
      <c r="K42" s="51">
        <v>0</v>
      </c>
      <c r="L42" s="52">
        <v>0</v>
      </c>
      <c r="M42" s="52">
        <v>0</v>
      </c>
      <c r="N42" s="62">
        <v>1</v>
      </c>
      <c r="O42" s="63">
        <v>0</v>
      </c>
      <c r="P42" s="63">
        <v>0</v>
      </c>
      <c r="Q42" s="107">
        <f t="shared" si="2"/>
        <v>0.25</v>
      </c>
      <c r="R42" s="91">
        <v>4</v>
      </c>
      <c r="S42" s="104">
        <f t="shared" si="4"/>
        <v>2.5</v>
      </c>
      <c r="T42" s="103">
        <f t="shared" si="3"/>
        <v>0.625</v>
      </c>
      <c r="U42" s="98">
        <f t="shared" si="0"/>
        <v>3.125</v>
      </c>
      <c r="V42" s="52"/>
      <c r="W42" s="52"/>
      <c r="X42" s="52"/>
    </row>
    <row r="43" spans="1:24">
      <c r="A43" s="53">
        <v>33</v>
      </c>
      <c r="B43" s="60">
        <v>12017019241</v>
      </c>
      <c r="C43" s="61" t="s">
        <v>80</v>
      </c>
      <c r="D43" s="51">
        <v>10</v>
      </c>
      <c r="E43" s="51">
        <v>1</v>
      </c>
      <c r="F43" s="51">
        <v>10</v>
      </c>
      <c r="G43" s="51">
        <v>10</v>
      </c>
      <c r="H43" s="52">
        <v>6</v>
      </c>
      <c r="I43" s="52">
        <v>2</v>
      </c>
      <c r="J43" s="73">
        <f t="shared" si="1"/>
        <v>13.5</v>
      </c>
      <c r="K43" s="51">
        <v>7</v>
      </c>
      <c r="L43" s="52">
        <v>10</v>
      </c>
      <c r="M43" s="52">
        <v>10</v>
      </c>
      <c r="N43" s="62">
        <v>10</v>
      </c>
      <c r="O43" s="63">
        <v>10</v>
      </c>
      <c r="P43" s="63">
        <v>10</v>
      </c>
      <c r="Q43" s="107">
        <f t="shared" si="2"/>
        <v>10</v>
      </c>
      <c r="R43" s="91">
        <v>26.5</v>
      </c>
      <c r="S43" s="104">
        <f t="shared" si="4"/>
        <v>16.5625</v>
      </c>
      <c r="T43" s="103">
        <f t="shared" si="3"/>
        <v>23.5</v>
      </c>
      <c r="U43" s="98">
        <f t="shared" si="0"/>
        <v>40.0625</v>
      </c>
      <c r="V43" s="52"/>
      <c r="W43" s="52"/>
      <c r="X43" s="52"/>
    </row>
    <row r="44" spans="1:24">
      <c r="A44" s="53">
        <v>34</v>
      </c>
      <c r="B44" s="50"/>
      <c r="C44" s="50"/>
      <c r="D44" s="51"/>
      <c r="E44" s="51"/>
      <c r="F44" s="51"/>
      <c r="G44" s="51"/>
      <c r="H44" s="52"/>
      <c r="I44" s="52"/>
      <c r="J44" s="73"/>
      <c r="K44" s="51"/>
      <c r="L44" s="52"/>
      <c r="M44" s="52"/>
      <c r="N44" s="62"/>
      <c r="O44" s="63"/>
      <c r="P44" s="63"/>
      <c r="Q44" s="108"/>
      <c r="R44" s="63"/>
      <c r="S44" s="95"/>
      <c r="T44" s="92"/>
      <c r="U44" s="99"/>
      <c r="V44" s="52"/>
      <c r="W44" s="52"/>
      <c r="X44" s="52"/>
    </row>
    <row r="45" spans="1:24">
      <c r="A45" s="53">
        <v>35</v>
      </c>
      <c r="B45" s="50"/>
      <c r="C45" s="50"/>
      <c r="D45" s="51"/>
      <c r="E45" s="51"/>
      <c r="F45" s="51"/>
      <c r="G45" s="51"/>
      <c r="H45" s="52"/>
      <c r="I45" s="52"/>
      <c r="J45" s="73"/>
      <c r="K45" s="51"/>
      <c r="L45" s="52"/>
      <c r="M45" s="52"/>
      <c r="N45" s="62"/>
      <c r="O45" s="63"/>
      <c r="P45" s="63"/>
      <c r="Q45" s="108"/>
      <c r="R45" s="63"/>
      <c r="S45" s="95"/>
      <c r="T45" s="92"/>
      <c r="U45" s="99"/>
      <c r="V45" s="52"/>
      <c r="W45" s="52"/>
      <c r="X45" s="52"/>
    </row>
    <row r="46" spans="1:24">
      <c r="A46" s="53">
        <v>36</v>
      </c>
      <c r="B46" s="50"/>
      <c r="C46" s="50"/>
      <c r="D46" s="51"/>
      <c r="E46" s="51"/>
      <c r="F46" s="51"/>
      <c r="G46" s="51"/>
      <c r="H46" s="52"/>
      <c r="I46" s="52"/>
      <c r="J46" s="73"/>
      <c r="K46" s="51"/>
      <c r="L46" s="52"/>
      <c r="M46" s="52"/>
      <c r="N46" s="62"/>
      <c r="O46" s="63"/>
      <c r="P46" s="63"/>
      <c r="Q46" s="108"/>
      <c r="R46" s="63"/>
      <c r="S46" s="95"/>
      <c r="T46" s="92"/>
      <c r="U46" s="99"/>
      <c r="V46" s="52"/>
      <c r="W46" s="52"/>
      <c r="X46" s="52"/>
    </row>
    <row r="47" spans="1:24">
      <c r="A47" s="53">
        <v>37</v>
      </c>
      <c r="B47" s="50"/>
      <c r="C47" s="50"/>
      <c r="D47" s="51"/>
      <c r="E47" s="51"/>
      <c r="F47" s="51"/>
      <c r="G47" s="51"/>
      <c r="H47" s="52"/>
      <c r="I47" s="52"/>
      <c r="J47" s="73"/>
      <c r="K47" s="51"/>
      <c r="L47" s="52"/>
      <c r="M47" s="52"/>
      <c r="N47" s="62"/>
      <c r="O47" s="63"/>
      <c r="P47" s="63"/>
      <c r="Q47" s="108"/>
      <c r="R47" s="63"/>
      <c r="S47" s="95"/>
      <c r="T47" s="92"/>
      <c r="U47" s="99"/>
      <c r="V47" s="52"/>
      <c r="W47" s="52"/>
      <c r="X47" s="52"/>
    </row>
    <row r="48" spans="1:24">
      <c r="A48" s="53">
        <v>38</v>
      </c>
      <c r="B48" s="50"/>
      <c r="C48" s="50"/>
      <c r="D48" s="51"/>
      <c r="E48" s="51"/>
      <c r="F48" s="51"/>
      <c r="G48" s="51"/>
      <c r="H48" s="52"/>
      <c r="I48" s="52"/>
      <c r="J48" s="73"/>
      <c r="K48" s="51"/>
      <c r="L48" s="52"/>
      <c r="M48" s="52"/>
      <c r="N48" s="62"/>
      <c r="O48" s="63"/>
      <c r="P48" s="63"/>
      <c r="Q48" s="108"/>
      <c r="R48" s="63"/>
      <c r="S48" s="95"/>
      <c r="T48" s="92"/>
      <c r="U48" s="99"/>
      <c r="V48" s="52"/>
      <c r="W48" s="52"/>
      <c r="X48" s="52"/>
    </row>
    <row r="49" spans="1:24">
      <c r="A49" s="53">
        <v>39</v>
      </c>
      <c r="B49" s="50"/>
      <c r="C49" s="50"/>
      <c r="D49" s="51"/>
      <c r="E49" s="51"/>
      <c r="F49" s="51"/>
      <c r="G49" s="51"/>
      <c r="H49" s="52"/>
      <c r="I49" s="52"/>
      <c r="J49" s="73"/>
      <c r="K49" s="51"/>
      <c r="L49" s="52"/>
      <c r="M49" s="52"/>
      <c r="N49" s="62"/>
      <c r="O49" s="63"/>
      <c r="P49" s="63"/>
      <c r="Q49" s="108"/>
      <c r="R49" s="63"/>
      <c r="S49" s="95"/>
      <c r="T49" s="92"/>
      <c r="U49" s="99"/>
      <c r="V49" s="52"/>
      <c r="W49" s="52"/>
      <c r="X49" s="52"/>
    </row>
    <row r="50" spans="1:24">
      <c r="A50" s="64">
        <v>40</v>
      </c>
      <c r="B50" s="65"/>
      <c r="C50" s="65"/>
      <c r="D50" s="66"/>
      <c r="E50" s="66"/>
      <c r="F50" s="66"/>
      <c r="G50" s="66"/>
      <c r="H50" s="67"/>
      <c r="I50" s="67"/>
      <c r="J50" s="74"/>
      <c r="K50" s="66"/>
      <c r="L50" s="67"/>
      <c r="M50" s="67"/>
      <c r="N50" s="68"/>
      <c r="O50" s="63"/>
      <c r="P50" s="63"/>
      <c r="Q50" s="109"/>
      <c r="R50" s="69"/>
      <c r="S50" s="96"/>
      <c r="T50" s="92"/>
      <c r="U50" s="100"/>
      <c r="V50" s="67"/>
      <c r="W50" s="67"/>
      <c r="X50" s="67"/>
    </row>
    <row r="51" spans="1:24" ht="19.5" customHeight="1">
      <c r="A51" s="70"/>
      <c r="B51" s="70"/>
      <c r="C51" s="70" t="s">
        <v>18</v>
      </c>
      <c r="D51" s="114">
        <f>AVERAGE(D11:D43)</f>
        <v>5.4545454545454541</v>
      </c>
      <c r="E51" s="114">
        <f>AVERAGE(E11:E43)</f>
        <v>3.2121212121212119</v>
      </c>
      <c r="F51" s="114">
        <f>AVERAGE(F11:F43)</f>
        <v>3.78125</v>
      </c>
      <c r="G51" s="70">
        <f>AVERAGE(G11:G43)</f>
        <v>4.1212121212121211</v>
      </c>
      <c r="H51" s="70">
        <f t="shared" ref="H51:I51" si="5">AVERAGE(H11:H43)</f>
        <v>3.5151515151515151</v>
      </c>
      <c r="I51" s="70">
        <f t="shared" si="5"/>
        <v>1.25</v>
      </c>
      <c r="J51" s="77">
        <f t="shared" ref="J51:T51" si="6">AVERAGE(J11:J43)</f>
        <v>7.2727272727272725</v>
      </c>
      <c r="K51" s="70">
        <f t="shared" si="6"/>
        <v>5.4242424242424239</v>
      </c>
      <c r="L51" s="70">
        <f t="shared" si="6"/>
        <v>4.9393939393939394</v>
      </c>
      <c r="M51" s="71">
        <f t="shared" si="6"/>
        <v>3.2121212121212119</v>
      </c>
      <c r="N51" s="105">
        <f t="shared" si="6"/>
        <v>4.4242424242424239</v>
      </c>
      <c r="O51" s="105">
        <f t="shared" si="6"/>
        <v>4.8484848484848486</v>
      </c>
      <c r="P51" s="105">
        <f t="shared" si="6"/>
        <v>2.3125</v>
      </c>
      <c r="Q51" s="110">
        <f t="shared" si="6"/>
        <v>5.4242424242424239</v>
      </c>
      <c r="R51" s="78">
        <f t="shared" si="6"/>
        <v>13.696969696969697</v>
      </c>
      <c r="S51" s="78">
        <f t="shared" si="6"/>
        <v>8.5606060606060606</v>
      </c>
      <c r="T51" s="78">
        <f t="shared" si="6"/>
        <v>12.696969696969697</v>
      </c>
      <c r="U51" s="77">
        <f>AVERAGE(U11:U43)</f>
        <v>21.257575757575758</v>
      </c>
      <c r="V51" s="70"/>
      <c r="W51" s="70"/>
      <c r="X51" s="70"/>
    </row>
    <row r="52" spans="1:24" ht="19.5" customHeight="1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</row>
    <row r="53" spans="1:24" ht="19.5" customHeight="1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</row>
    <row r="54" spans="1:24" ht="15" customHeight="1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46"/>
      <c r="L54" s="46"/>
      <c r="M54" s="46"/>
      <c r="N54" s="46"/>
      <c r="O54" s="88"/>
      <c r="P54" s="88"/>
      <c r="Q54" s="46"/>
      <c r="R54" s="81"/>
      <c r="S54" s="119"/>
      <c r="T54" s="119"/>
      <c r="U54" s="119"/>
      <c r="V54" s="119"/>
      <c r="W54" s="119"/>
      <c r="X54" s="119"/>
    </row>
    <row r="55" spans="1:24" ht="15" customHeight="1">
      <c r="A55" s="59"/>
      <c r="B55" s="59"/>
      <c r="C55" s="59"/>
      <c r="D55" s="59"/>
      <c r="E55" s="59"/>
      <c r="F55" s="59"/>
      <c r="G55" s="59"/>
      <c r="H55" s="59"/>
      <c r="I55" s="59"/>
      <c r="J55" s="75"/>
      <c r="K55" s="59"/>
      <c r="L55" s="59"/>
      <c r="M55" s="59"/>
      <c r="N55" s="59"/>
      <c r="O55" s="101"/>
      <c r="P55" s="101"/>
      <c r="Q55" s="59"/>
      <c r="R55" s="59"/>
      <c r="S55" s="132"/>
      <c r="T55" s="132"/>
      <c r="U55" s="132"/>
      <c r="V55" s="132"/>
      <c r="W55" s="132"/>
      <c r="X55" s="132"/>
    </row>
  </sheetData>
  <mergeCells count="30">
    <mergeCell ref="S55:X55"/>
    <mergeCell ref="A52:X52"/>
    <mergeCell ref="A53:X53"/>
    <mergeCell ref="A54:J54"/>
    <mergeCell ref="S54:X54"/>
    <mergeCell ref="A8:X8"/>
    <mergeCell ref="A9:A10"/>
    <mergeCell ref="B9:B10"/>
    <mergeCell ref="C9:C10"/>
    <mergeCell ref="D9:I9"/>
    <mergeCell ref="X9:X10"/>
    <mergeCell ref="K9:P9"/>
    <mergeCell ref="A6:C6"/>
    <mergeCell ref="D6:U6"/>
    <mergeCell ref="V6:X6"/>
    <mergeCell ref="A7:J7"/>
    <mergeCell ref="S7:X7"/>
    <mergeCell ref="A4:B4"/>
    <mergeCell ref="C4:J4"/>
    <mergeCell ref="S4:X4"/>
    <mergeCell ref="A5:C5"/>
    <mergeCell ref="D5:U5"/>
    <mergeCell ref="V5:X5"/>
    <mergeCell ref="U1:X1"/>
    <mergeCell ref="U2:X2"/>
    <mergeCell ref="U3:X3"/>
    <mergeCell ref="A1:B3"/>
    <mergeCell ref="C1:J1"/>
    <mergeCell ref="C2:J2"/>
    <mergeCell ref="C3:J3"/>
  </mergeCells>
  <pageMargins left="0.75" right="0.75" top="0.5" bottom="0.25" header="0.5" footer="0.5"/>
  <pageSetup scale="68" orientation="landscape" r:id="rId1"/>
  <headerFooter>
    <oddFooter>&amp;L
Resource Person/Instructor&amp;R
Chariman</oddFooter>
  </headerFooter>
  <rowBreaks count="1" manualBreakCount="1">
    <brk id="34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topLeftCell="A106" workbookViewId="0">
      <selection activeCell="G15" sqref="G15"/>
    </sheetView>
  </sheetViews>
  <sheetFormatPr defaultRowHeight="15"/>
  <cols>
    <col min="6" max="6" width="17.28515625" customWidth="1"/>
  </cols>
  <sheetData>
    <row r="1" spans="1:10">
      <c r="A1" t="s">
        <v>16</v>
      </c>
      <c r="B1" t="s">
        <v>17</v>
      </c>
    </row>
    <row r="2" spans="1:10">
      <c r="A2" s="5">
        <v>92</v>
      </c>
      <c r="B2" s="5" t="s">
        <v>14</v>
      </c>
      <c r="C2" t="str">
        <f>VLOOKUP(A2,$I$11:$J$19,2,TRUE)</f>
        <v>A</v>
      </c>
    </row>
    <row r="3" spans="1:10">
      <c r="A3" s="7">
        <v>88</v>
      </c>
      <c r="B3" s="7" t="s">
        <v>15</v>
      </c>
      <c r="C3" t="str">
        <f t="shared" ref="C3:C66" si="0">VLOOKUP(A3,$I$11:$J$19,2,TRUE)</f>
        <v>A</v>
      </c>
    </row>
    <row r="4" spans="1:10">
      <c r="A4" s="7">
        <v>86</v>
      </c>
      <c r="B4" s="7" t="s">
        <v>15</v>
      </c>
      <c r="C4" t="str">
        <f t="shared" si="0"/>
        <v>A</v>
      </c>
    </row>
    <row r="5" spans="1:10">
      <c r="A5" s="5">
        <v>81</v>
      </c>
      <c r="B5" s="5" t="s">
        <v>14</v>
      </c>
      <c r="C5" t="str">
        <f t="shared" si="0"/>
        <v>A</v>
      </c>
    </row>
    <row r="6" spans="1:10">
      <c r="A6" s="7">
        <v>78</v>
      </c>
      <c r="B6" s="7" t="s">
        <v>15</v>
      </c>
      <c r="C6" t="str">
        <f t="shared" si="0"/>
        <v>A</v>
      </c>
    </row>
    <row r="7" spans="1:10">
      <c r="A7" s="7">
        <v>76</v>
      </c>
      <c r="B7" s="7" t="s">
        <v>15</v>
      </c>
      <c r="C7" t="str">
        <f t="shared" si="0"/>
        <v>A</v>
      </c>
    </row>
    <row r="8" spans="1:10">
      <c r="A8" s="5">
        <v>70</v>
      </c>
      <c r="B8" s="5" t="s">
        <v>14</v>
      </c>
      <c r="C8" t="str">
        <f t="shared" si="0"/>
        <v>A-</v>
      </c>
    </row>
    <row r="9" spans="1:10">
      <c r="A9" s="7">
        <v>68</v>
      </c>
      <c r="B9" s="7" t="s">
        <v>15</v>
      </c>
      <c r="C9" t="str">
        <f t="shared" si="0"/>
        <v>A-</v>
      </c>
    </row>
    <row r="10" spans="1:10">
      <c r="A10" s="7">
        <v>64</v>
      </c>
      <c r="B10" s="7" t="s">
        <v>15</v>
      </c>
      <c r="C10" t="str">
        <f t="shared" si="0"/>
        <v>A-</v>
      </c>
    </row>
    <row r="11" spans="1:10">
      <c r="A11" s="4">
        <v>63</v>
      </c>
      <c r="B11" s="4" t="s">
        <v>13</v>
      </c>
      <c r="C11" t="str">
        <f t="shared" si="0"/>
        <v>A-</v>
      </c>
      <c r="F11" t="s">
        <v>18</v>
      </c>
      <c r="G11">
        <v>31.29</v>
      </c>
      <c r="I11">
        <v>0</v>
      </c>
      <c r="J11" t="s">
        <v>21</v>
      </c>
    </row>
    <row r="12" spans="1:10">
      <c r="A12" s="6">
        <v>63</v>
      </c>
      <c r="B12" s="5" t="s">
        <v>14</v>
      </c>
      <c r="C12" t="str">
        <f t="shared" si="0"/>
        <v>A-</v>
      </c>
      <c r="F12" t="s">
        <v>19</v>
      </c>
      <c r="G12">
        <v>31</v>
      </c>
      <c r="I12">
        <v>22</v>
      </c>
      <c r="J12" t="s">
        <v>22</v>
      </c>
    </row>
    <row r="13" spans="1:10">
      <c r="A13" s="7">
        <v>59</v>
      </c>
      <c r="B13" s="7" t="s">
        <v>15</v>
      </c>
      <c r="C13" t="str">
        <f t="shared" si="0"/>
        <v>B+</v>
      </c>
      <c r="F13">
        <v>72.5</v>
      </c>
      <c r="G13">
        <f>G12*0.725</f>
        <v>22.474999999999998</v>
      </c>
      <c r="I13">
        <v>24</v>
      </c>
      <c r="J13" t="s">
        <v>15</v>
      </c>
    </row>
    <row r="14" spans="1:10">
      <c r="A14" s="5">
        <v>58</v>
      </c>
      <c r="B14" s="5" t="s">
        <v>14</v>
      </c>
      <c r="C14" t="str">
        <f t="shared" si="0"/>
        <v>B+</v>
      </c>
      <c r="F14" t="s">
        <v>20</v>
      </c>
      <c r="G14">
        <v>22</v>
      </c>
      <c r="I14">
        <v>27</v>
      </c>
      <c r="J14" t="s">
        <v>23</v>
      </c>
    </row>
    <row r="15" spans="1:10">
      <c r="A15" s="7">
        <v>57</v>
      </c>
      <c r="B15" s="7" t="s">
        <v>15</v>
      </c>
      <c r="C15" t="str">
        <f t="shared" si="0"/>
        <v>B+</v>
      </c>
      <c r="F15" t="s">
        <v>40</v>
      </c>
      <c r="G15">
        <f>STDEV(A6:A104)</f>
        <v>12.347281888205137</v>
      </c>
      <c r="I15">
        <v>30</v>
      </c>
      <c r="J15" t="s">
        <v>24</v>
      </c>
    </row>
    <row r="16" spans="1:10">
      <c r="A16" s="5">
        <v>52</v>
      </c>
      <c r="B16" s="5" t="s">
        <v>14</v>
      </c>
      <c r="C16" t="str">
        <f t="shared" si="0"/>
        <v>B+</v>
      </c>
      <c r="I16">
        <v>37</v>
      </c>
      <c r="J16" t="s">
        <v>14</v>
      </c>
    </row>
    <row r="17" spans="1:10">
      <c r="A17" s="7">
        <v>51</v>
      </c>
      <c r="B17" s="7" t="s">
        <v>15</v>
      </c>
      <c r="C17" t="str">
        <f t="shared" si="0"/>
        <v>B+</v>
      </c>
      <c r="I17">
        <v>48</v>
      </c>
      <c r="J17" t="s">
        <v>25</v>
      </c>
    </row>
    <row r="18" spans="1:10">
      <c r="A18" s="7">
        <v>51</v>
      </c>
      <c r="B18" s="7" t="s">
        <v>15</v>
      </c>
      <c r="C18" t="str">
        <f t="shared" si="0"/>
        <v>B+</v>
      </c>
      <c r="I18">
        <v>60</v>
      </c>
      <c r="J18" t="s">
        <v>26</v>
      </c>
    </row>
    <row r="19" spans="1:10">
      <c r="A19" s="6">
        <v>49</v>
      </c>
      <c r="B19" s="5" t="s">
        <v>14</v>
      </c>
      <c r="C19" t="str">
        <f t="shared" si="0"/>
        <v>B+</v>
      </c>
      <c r="I19">
        <v>75</v>
      </c>
      <c r="J19" t="s">
        <v>13</v>
      </c>
    </row>
    <row r="20" spans="1:10">
      <c r="A20" s="7">
        <v>49</v>
      </c>
      <c r="B20" s="7" t="s">
        <v>15</v>
      </c>
      <c r="C20" t="str">
        <f t="shared" si="0"/>
        <v>B+</v>
      </c>
    </row>
    <row r="21" spans="1:10">
      <c r="A21" s="7">
        <v>47</v>
      </c>
      <c r="B21" s="7" t="s">
        <v>15</v>
      </c>
      <c r="C21" t="str">
        <f t="shared" si="0"/>
        <v>B</v>
      </c>
    </row>
    <row r="22" spans="1:10">
      <c r="A22" s="5">
        <v>46</v>
      </c>
      <c r="B22" s="5" t="s">
        <v>14</v>
      </c>
      <c r="C22" t="str">
        <f t="shared" si="0"/>
        <v>B</v>
      </c>
    </row>
    <row r="23" spans="1:10">
      <c r="A23" s="5">
        <v>46</v>
      </c>
      <c r="B23" s="5" t="s">
        <v>14</v>
      </c>
      <c r="C23" t="str">
        <f t="shared" si="0"/>
        <v>B</v>
      </c>
    </row>
    <row r="24" spans="1:10">
      <c r="A24" s="5">
        <v>45</v>
      </c>
      <c r="B24" s="5" t="s">
        <v>14</v>
      </c>
      <c r="C24" t="str">
        <f t="shared" si="0"/>
        <v>B</v>
      </c>
    </row>
    <row r="25" spans="1:10">
      <c r="A25" s="5">
        <v>44</v>
      </c>
      <c r="B25" s="5" t="s">
        <v>14</v>
      </c>
      <c r="C25" t="str">
        <f t="shared" si="0"/>
        <v>B</v>
      </c>
    </row>
    <row r="26" spans="1:10">
      <c r="A26" s="7">
        <v>44</v>
      </c>
      <c r="B26" s="7" t="s">
        <v>15</v>
      </c>
      <c r="C26" t="str">
        <f t="shared" si="0"/>
        <v>B</v>
      </c>
    </row>
    <row r="27" spans="1:10">
      <c r="A27" s="5">
        <v>43</v>
      </c>
      <c r="B27" s="5" t="s">
        <v>14</v>
      </c>
      <c r="C27" t="str">
        <f t="shared" si="0"/>
        <v>B</v>
      </c>
    </row>
    <row r="28" spans="1:10">
      <c r="A28" s="7">
        <v>43</v>
      </c>
      <c r="B28" s="7" t="s">
        <v>15</v>
      </c>
      <c r="C28" t="str">
        <f t="shared" si="0"/>
        <v>B</v>
      </c>
    </row>
    <row r="29" spans="1:10">
      <c r="A29" s="4">
        <v>42</v>
      </c>
      <c r="B29" s="4" t="s">
        <v>13</v>
      </c>
      <c r="C29" t="str">
        <f t="shared" si="0"/>
        <v>B</v>
      </c>
    </row>
    <row r="30" spans="1:10">
      <c r="A30" s="5">
        <v>42</v>
      </c>
      <c r="B30" s="5" t="s">
        <v>14</v>
      </c>
      <c r="C30" t="str">
        <f t="shared" si="0"/>
        <v>B</v>
      </c>
    </row>
    <row r="31" spans="1:10">
      <c r="A31" s="4">
        <v>40</v>
      </c>
      <c r="B31" s="4" t="s">
        <v>13</v>
      </c>
      <c r="C31" t="str">
        <f t="shared" si="0"/>
        <v>B</v>
      </c>
    </row>
    <row r="32" spans="1:10">
      <c r="A32" s="5">
        <v>39</v>
      </c>
      <c r="B32" s="5" t="s">
        <v>14</v>
      </c>
      <c r="C32" t="str">
        <f t="shared" si="0"/>
        <v>B</v>
      </c>
    </row>
    <row r="33" spans="1:3">
      <c r="A33" s="6">
        <v>39</v>
      </c>
      <c r="B33" s="5" t="s">
        <v>14</v>
      </c>
      <c r="C33" t="str">
        <f t="shared" si="0"/>
        <v>B</v>
      </c>
    </row>
    <row r="34" spans="1:3">
      <c r="A34" s="7">
        <v>39</v>
      </c>
      <c r="B34" s="7" t="s">
        <v>15</v>
      </c>
      <c r="C34" t="str">
        <f t="shared" si="0"/>
        <v>B</v>
      </c>
    </row>
    <row r="35" spans="1:3">
      <c r="A35" s="5">
        <v>38</v>
      </c>
      <c r="B35" s="5" t="s">
        <v>14</v>
      </c>
      <c r="C35" t="str">
        <f t="shared" si="0"/>
        <v>B</v>
      </c>
    </row>
    <row r="36" spans="1:3">
      <c r="A36" s="6">
        <v>38</v>
      </c>
      <c r="B36" s="5" t="s">
        <v>14</v>
      </c>
      <c r="C36" t="str">
        <f t="shared" si="0"/>
        <v>B</v>
      </c>
    </row>
    <row r="37" spans="1:3">
      <c r="A37" s="4">
        <v>37</v>
      </c>
      <c r="B37" s="4" t="s">
        <v>13</v>
      </c>
      <c r="C37" t="str">
        <f t="shared" si="0"/>
        <v>B</v>
      </c>
    </row>
    <row r="38" spans="1:3">
      <c r="A38" s="4">
        <v>37</v>
      </c>
      <c r="B38" s="4" t="s">
        <v>13</v>
      </c>
      <c r="C38" t="str">
        <f t="shared" si="0"/>
        <v>B</v>
      </c>
    </row>
    <row r="39" spans="1:3">
      <c r="A39" s="5">
        <v>37</v>
      </c>
      <c r="B39" s="5" t="s">
        <v>14</v>
      </c>
      <c r="C39" t="str">
        <f t="shared" si="0"/>
        <v>B</v>
      </c>
    </row>
    <row r="40" spans="1:3">
      <c r="A40" s="6">
        <v>37</v>
      </c>
      <c r="B40" s="5" t="s">
        <v>14</v>
      </c>
      <c r="C40" t="str">
        <f t="shared" si="0"/>
        <v>B</v>
      </c>
    </row>
    <row r="41" spans="1:3">
      <c r="A41" s="7">
        <v>37</v>
      </c>
      <c r="B41" s="7" t="s">
        <v>15</v>
      </c>
      <c r="C41" t="str">
        <f t="shared" si="0"/>
        <v>B</v>
      </c>
    </row>
    <row r="42" spans="1:3">
      <c r="A42" s="7">
        <v>37</v>
      </c>
      <c r="B42" s="7" t="s">
        <v>15</v>
      </c>
      <c r="C42" t="str">
        <f t="shared" si="0"/>
        <v>B</v>
      </c>
    </row>
    <row r="43" spans="1:3">
      <c r="A43" s="7">
        <v>37</v>
      </c>
      <c r="B43" s="7" t="s">
        <v>15</v>
      </c>
      <c r="C43" t="str">
        <f t="shared" si="0"/>
        <v>B</v>
      </c>
    </row>
    <row r="44" spans="1:3">
      <c r="A44" s="7">
        <v>37</v>
      </c>
      <c r="B44" s="7" t="s">
        <v>15</v>
      </c>
      <c r="C44" t="str">
        <f t="shared" si="0"/>
        <v>B</v>
      </c>
    </row>
    <row r="45" spans="1:3">
      <c r="A45" s="5">
        <v>36</v>
      </c>
      <c r="B45" s="5" t="s">
        <v>14</v>
      </c>
      <c r="C45" t="str">
        <f t="shared" si="0"/>
        <v>B-</v>
      </c>
    </row>
    <row r="46" spans="1:3">
      <c r="A46" s="5">
        <v>36</v>
      </c>
      <c r="B46" s="5" t="s">
        <v>14</v>
      </c>
      <c r="C46" t="str">
        <f t="shared" si="0"/>
        <v>B-</v>
      </c>
    </row>
    <row r="47" spans="1:3">
      <c r="A47" s="7">
        <v>36</v>
      </c>
      <c r="B47" s="7" t="s">
        <v>15</v>
      </c>
      <c r="C47" t="str">
        <f t="shared" si="0"/>
        <v>B-</v>
      </c>
    </row>
    <row r="48" spans="1:3">
      <c r="A48" s="5">
        <v>35</v>
      </c>
      <c r="B48" s="5" t="s">
        <v>14</v>
      </c>
      <c r="C48" t="str">
        <f t="shared" si="0"/>
        <v>B-</v>
      </c>
    </row>
    <row r="49" spans="1:3">
      <c r="A49" s="6">
        <v>35</v>
      </c>
      <c r="B49" s="5" t="s">
        <v>14</v>
      </c>
      <c r="C49" t="str">
        <f t="shared" si="0"/>
        <v>B-</v>
      </c>
    </row>
    <row r="50" spans="1:3">
      <c r="A50" s="7">
        <v>35</v>
      </c>
      <c r="B50" s="7" t="s">
        <v>15</v>
      </c>
      <c r="C50" t="str">
        <f t="shared" si="0"/>
        <v>B-</v>
      </c>
    </row>
    <row r="51" spans="1:3">
      <c r="A51" s="7">
        <v>35</v>
      </c>
      <c r="B51" s="7" t="s">
        <v>15</v>
      </c>
      <c r="C51" t="str">
        <f t="shared" si="0"/>
        <v>B-</v>
      </c>
    </row>
    <row r="52" spans="1:3">
      <c r="A52" s="7">
        <v>35</v>
      </c>
      <c r="B52" s="7" t="s">
        <v>15</v>
      </c>
      <c r="C52" t="str">
        <f t="shared" si="0"/>
        <v>B-</v>
      </c>
    </row>
    <row r="53" spans="1:3">
      <c r="A53" s="6">
        <v>34</v>
      </c>
      <c r="B53" s="5" t="s">
        <v>14</v>
      </c>
      <c r="C53" t="str">
        <f t="shared" si="0"/>
        <v>B-</v>
      </c>
    </row>
    <row r="54" spans="1:3">
      <c r="A54" s="6">
        <v>34</v>
      </c>
      <c r="B54" s="5" t="s">
        <v>14</v>
      </c>
      <c r="C54" t="str">
        <f t="shared" si="0"/>
        <v>B-</v>
      </c>
    </row>
    <row r="55" spans="1:3">
      <c r="A55" s="7">
        <v>34</v>
      </c>
      <c r="B55" s="7" t="s">
        <v>15</v>
      </c>
      <c r="C55" t="str">
        <f t="shared" si="0"/>
        <v>B-</v>
      </c>
    </row>
    <row r="56" spans="1:3">
      <c r="A56" s="7">
        <v>34</v>
      </c>
      <c r="B56" s="7" t="s">
        <v>15</v>
      </c>
      <c r="C56" t="str">
        <f t="shared" si="0"/>
        <v>B-</v>
      </c>
    </row>
    <row r="57" spans="1:3">
      <c r="A57" s="4">
        <v>33</v>
      </c>
      <c r="B57" s="4" t="s">
        <v>13</v>
      </c>
      <c r="C57" t="str">
        <f t="shared" si="0"/>
        <v>B-</v>
      </c>
    </row>
    <row r="58" spans="1:3">
      <c r="A58" s="5">
        <v>33</v>
      </c>
      <c r="B58" s="5" t="s">
        <v>14</v>
      </c>
      <c r="C58" t="str">
        <f t="shared" si="0"/>
        <v>B-</v>
      </c>
    </row>
    <row r="59" spans="1:3">
      <c r="A59" s="4">
        <v>32</v>
      </c>
      <c r="B59" s="4" t="s">
        <v>13</v>
      </c>
      <c r="C59" t="str">
        <f t="shared" si="0"/>
        <v>B-</v>
      </c>
    </row>
    <row r="60" spans="1:3">
      <c r="A60" s="4">
        <v>32</v>
      </c>
      <c r="B60" s="4" t="s">
        <v>13</v>
      </c>
      <c r="C60" t="str">
        <f t="shared" si="0"/>
        <v>B-</v>
      </c>
    </row>
    <row r="61" spans="1:3">
      <c r="A61" s="4">
        <v>32</v>
      </c>
      <c r="B61" s="4" t="s">
        <v>13</v>
      </c>
      <c r="C61" t="str">
        <f t="shared" si="0"/>
        <v>B-</v>
      </c>
    </row>
    <row r="62" spans="1:3">
      <c r="A62" s="5">
        <v>32</v>
      </c>
      <c r="B62" s="5" t="s">
        <v>14</v>
      </c>
      <c r="C62" t="str">
        <f t="shared" si="0"/>
        <v>B-</v>
      </c>
    </row>
    <row r="63" spans="1:3">
      <c r="A63" s="6">
        <v>32</v>
      </c>
      <c r="B63" s="5" t="s">
        <v>14</v>
      </c>
      <c r="C63" t="str">
        <f t="shared" si="0"/>
        <v>B-</v>
      </c>
    </row>
    <row r="64" spans="1:3">
      <c r="A64" s="6">
        <v>32</v>
      </c>
      <c r="B64" s="5" t="s">
        <v>14</v>
      </c>
      <c r="C64" t="str">
        <f t="shared" si="0"/>
        <v>B-</v>
      </c>
    </row>
    <row r="65" spans="1:3">
      <c r="A65" s="7">
        <v>32</v>
      </c>
      <c r="B65" s="7" t="s">
        <v>15</v>
      </c>
      <c r="C65" t="str">
        <f t="shared" si="0"/>
        <v>B-</v>
      </c>
    </row>
    <row r="66" spans="1:3">
      <c r="A66" s="7">
        <v>32</v>
      </c>
      <c r="B66" s="7" t="s">
        <v>15</v>
      </c>
      <c r="C66" t="str">
        <f t="shared" si="0"/>
        <v>B-</v>
      </c>
    </row>
    <row r="67" spans="1:3">
      <c r="A67" s="7">
        <v>32</v>
      </c>
      <c r="B67" s="7" t="s">
        <v>15</v>
      </c>
      <c r="C67" t="str">
        <f t="shared" ref="C67:C130" si="1">VLOOKUP(A67,$I$11:$J$19,2,TRUE)</f>
        <v>B-</v>
      </c>
    </row>
    <row r="68" spans="1:3">
      <c r="A68" s="7">
        <v>32</v>
      </c>
      <c r="B68" s="7" t="s">
        <v>15</v>
      </c>
      <c r="C68" t="str">
        <f t="shared" si="1"/>
        <v>B-</v>
      </c>
    </row>
    <row r="69" spans="1:3">
      <c r="A69" s="7">
        <v>32</v>
      </c>
      <c r="B69" s="7" t="s">
        <v>15</v>
      </c>
      <c r="C69" t="str">
        <f t="shared" si="1"/>
        <v>B-</v>
      </c>
    </row>
    <row r="70" spans="1:3">
      <c r="A70" s="4">
        <v>30</v>
      </c>
      <c r="B70" s="4" t="s">
        <v>13</v>
      </c>
      <c r="C70" t="str">
        <f t="shared" si="1"/>
        <v>B-</v>
      </c>
    </row>
    <row r="71" spans="1:3">
      <c r="A71" s="4">
        <v>30</v>
      </c>
      <c r="B71" s="4" t="s">
        <v>13</v>
      </c>
      <c r="C71" t="str">
        <f t="shared" si="1"/>
        <v>B-</v>
      </c>
    </row>
    <row r="72" spans="1:3">
      <c r="A72" s="4">
        <v>30</v>
      </c>
      <c r="B72" s="4" t="s">
        <v>13</v>
      </c>
      <c r="C72" t="str">
        <f t="shared" si="1"/>
        <v>B-</v>
      </c>
    </row>
    <row r="73" spans="1:3">
      <c r="A73" s="4">
        <v>30</v>
      </c>
      <c r="B73" s="4" t="s">
        <v>13</v>
      </c>
      <c r="C73" t="str">
        <f t="shared" si="1"/>
        <v>B-</v>
      </c>
    </row>
    <row r="74" spans="1:3">
      <c r="A74" s="5">
        <v>30</v>
      </c>
      <c r="B74" s="5" t="s">
        <v>14</v>
      </c>
      <c r="C74" t="str">
        <f t="shared" si="1"/>
        <v>B-</v>
      </c>
    </row>
    <row r="75" spans="1:3">
      <c r="A75" s="7">
        <v>30</v>
      </c>
      <c r="B75" s="7" t="s">
        <v>15</v>
      </c>
      <c r="C75" t="str">
        <f t="shared" si="1"/>
        <v>B-</v>
      </c>
    </row>
    <row r="76" spans="1:3">
      <c r="A76" s="7">
        <v>30</v>
      </c>
      <c r="B76" s="7" t="s">
        <v>15</v>
      </c>
      <c r="C76" t="str">
        <f t="shared" si="1"/>
        <v>B-</v>
      </c>
    </row>
    <row r="77" spans="1:3">
      <c r="A77" s="6">
        <v>29</v>
      </c>
      <c r="B77" s="5" t="s">
        <v>14</v>
      </c>
      <c r="C77" t="str">
        <f t="shared" si="1"/>
        <v>C+</v>
      </c>
    </row>
    <row r="78" spans="1:3">
      <c r="A78" s="5">
        <v>28</v>
      </c>
      <c r="B78" s="5" t="s">
        <v>14</v>
      </c>
      <c r="C78" t="str">
        <f t="shared" si="1"/>
        <v>C+</v>
      </c>
    </row>
    <row r="79" spans="1:3">
      <c r="A79" s="5">
        <v>28</v>
      </c>
      <c r="B79" s="5" t="s">
        <v>14</v>
      </c>
      <c r="C79" t="str">
        <f t="shared" si="1"/>
        <v>C+</v>
      </c>
    </row>
    <row r="80" spans="1:3">
      <c r="A80" s="7">
        <v>28</v>
      </c>
      <c r="B80" s="7" t="s">
        <v>15</v>
      </c>
      <c r="C80" t="str">
        <f t="shared" si="1"/>
        <v>C+</v>
      </c>
    </row>
    <row r="81" spans="1:3">
      <c r="A81" s="5">
        <v>27</v>
      </c>
      <c r="B81" s="5" t="s">
        <v>14</v>
      </c>
      <c r="C81" t="str">
        <f t="shared" si="1"/>
        <v>C+</v>
      </c>
    </row>
    <row r="82" spans="1:3">
      <c r="A82" s="5">
        <v>27</v>
      </c>
      <c r="B82" s="5" t="s">
        <v>14</v>
      </c>
      <c r="C82" t="str">
        <f t="shared" si="1"/>
        <v>C+</v>
      </c>
    </row>
    <row r="83" spans="1:3">
      <c r="A83" s="6">
        <v>27</v>
      </c>
      <c r="B83" s="5" t="s">
        <v>14</v>
      </c>
      <c r="C83" t="str">
        <f t="shared" si="1"/>
        <v>C+</v>
      </c>
    </row>
    <row r="84" spans="1:3">
      <c r="A84" s="7">
        <v>27</v>
      </c>
      <c r="B84" s="7" t="s">
        <v>15</v>
      </c>
      <c r="C84" t="str">
        <f t="shared" si="1"/>
        <v>C+</v>
      </c>
    </row>
    <row r="85" spans="1:3">
      <c r="A85" s="7">
        <v>27</v>
      </c>
      <c r="B85" s="7" t="s">
        <v>15</v>
      </c>
      <c r="C85" t="str">
        <f t="shared" si="1"/>
        <v>C+</v>
      </c>
    </row>
    <row r="86" spans="1:3">
      <c r="A86" s="7">
        <v>27</v>
      </c>
      <c r="B86" s="7" t="s">
        <v>15</v>
      </c>
      <c r="C86" t="str">
        <f t="shared" si="1"/>
        <v>C+</v>
      </c>
    </row>
    <row r="87" spans="1:3">
      <c r="A87" s="4">
        <v>26</v>
      </c>
      <c r="B87" s="4" t="s">
        <v>13</v>
      </c>
      <c r="C87" t="str">
        <f t="shared" si="1"/>
        <v>C</v>
      </c>
    </row>
    <row r="88" spans="1:3">
      <c r="A88" s="4">
        <v>26</v>
      </c>
      <c r="B88" s="4" t="s">
        <v>13</v>
      </c>
      <c r="C88" t="str">
        <f t="shared" si="1"/>
        <v>C</v>
      </c>
    </row>
    <row r="89" spans="1:3">
      <c r="A89" s="5">
        <v>26</v>
      </c>
      <c r="B89" s="5" t="s">
        <v>14</v>
      </c>
      <c r="C89" t="str">
        <f t="shared" si="1"/>
        <v>C</v>
      </c>
    </row>
    <row r="90" spans="1:3">
      <c r="A90" s="4">
        <v>25</v>
      </c>
      <c r="B90" s="4" t="s">
        <v>13</v>
      </c>
      <c r="C90" t="str">
        <f t="shared" si="1"/>
        <v>C</v>
      </c>
    </row>
    <row r="91" spans="1:3">
      <c r="A91" s="7">
        <v>25</v>
      </c>
      <c r="B91" s="7" t="s">
        <v>15</v>
      </c>
      <c r="C91" t="str">
        <f t="shared" si="1"/>
        <v>C</v>
      </c>
    </row>
    <row r="92" spans="1:3">
      <c r="A92" s="5">
        <v>24</v>
      </c>
      <c r="B92" s="5" t="s">
        <v>14</v>
      </c>
      <c r="C92" t="str">
        <f t="shared" si="1"/>
        <v>C</v>
      </c>
    </row>
    <row r="93" spans="1:3">
      <c r="A93" s="5">
        <v>24</v>
      </c>
      <c r="B93" s="5" t="s">
        <v>14</v>
      </c>
      <c r="C93" t="str">
        <f t="shared" si="1"/>
        <v>C</v>
      </c>
    </row>
    <row r="94" spans="1:3">
      <c r="A94" s="7">
        <v>24</v>
      </c>
      <c r="B94" s="7" t="s">
        <v>15</v>
      </c>
      <c r="C94" t="str">
        <f t="shared" si="1"/>
        <v>C</v>
      </c>
    </row>
    <row r="95" spans="1:3">
      <c r="A95" s="4">
        <v>23</v>
      </c>
      <c r="B95" s="4" t="s">
        <v>13</v>
      </c>
      <c r="C95" t="str">
        <f t="shared" si="1"/>
        <v>C-</v>
      </c>
    </row>
    <row r="96" spans="1:3">
      <c r="A96" s="4">
        <v>23</v>
      </c>
      <c r="B96" s="4" t="s">
        <v>13</v>
      </c>
      <c r="C96" t="str">
        <f t="shared" si="1"/>
        <v>C-</v>
      </c>
    </row>
    <row r="97" spans="1:3">
      <c r="A97" s="4">
        <v>23</v>
      </c>
      <c r="B97" s="4" t="s">
        <v>13</v>
      </c>
      <c r="C97" t="str">
        <f t="shared" si="1"/>
        <v>C-</v>
      </c>
    </row>
    <row r="98" spans="1:3">
      <c r="A98" s="4">
        <v>23</v>
      </c>
      <c r="B98" s="4" t="s">
        <v>13</v>
      </c>
      <c r="C98" t="str">
        <f t="shared" si="1"/>
        <v>C-</v>
      </c>
    </row>
    <row r="99" spans="1:3">
      <c r="A99" s="6">
        <v>23</v>
      </c>
      <c r="B99" s="5" t="s">
        <v>14</v>
      </c>
      <c r="C99" t="str">
        <f t="shared" si="1"/>
        <v>C-</v>
      </c>
    </row>
    <row r="100" spans="1:3">
      <c r="A100" s="7">
        <v>23</v>
      </c>
      <c r="B100" s="7" t="s">
        <v>15</v>
      </c>
      <c r="C100" t="str">
        <f t="shared" si="1"/>
        <v>C-</v>
      </c>
    </row>
    <row r="101" spans="1:3">
      <c r="A101" s="7">
        <v>23</v>
      </c>
      <c r="B101" s="7" t="s">
        <v>15</v>
      </c>
      <c r="C101" t="str">
        <f t="shared" si="1"/>
        <v>C-</v>
      </c>
    </row>
    <row r="102" spans="1:3">
      <c r="A102" s="6">
        <v>22</v>
      </c>
      <c r="B102" s="5" t="s">
        <v>14</v>
      </c>
      <c r="C102" t="str">
        <f t="shared" si="1"/>
        <v>C-</v>
      </c>
    </row>
    <row r="103" spans="1:3">
      <c r="A103" s="7">
        <v>22</v>
      </c>
      <c r="B103" s="7" t="s">
        <v>15</v>
      </c>
      <c r="C103" t="str">
        <f t="shared" si="1"/>
        <v>C-</v>
      </c>
    </row>
    <row r="104" spans="1:3">
      <c r="A104" s="5">
        <v>22</v>
      </c>
      <c r="B104" s="5" t="s">
        <v>14</v>
      </c>
      <c r="C104" t="str">
        <f t="shared" si="1"/>
        <v>C-</v>
      </c>
    </row>
    <row r="105" spans="1:3">
      <c r="A105" s="4">
        <v>20</v>
      </c>
      <c r="B105" s="4" t="s">
        <v>13</v>
      </c>
      <c r="C105" t="str">
        <f t="shared" si="1"/>
        <v>F</v>
      </c>
    </row>
    <row r="106" spans="1:3">
      <c r="A106" s="5">
        <v>20</v>
      </c>
      <c r="B106" s="5" t="s">
        <v>14</v>
      </c>
      <c r="C106" t="str">
        <f t="shared" si="1"/>
        <v>F</v>
      </c>
    </row>
    <row r="107" spans="1:3">
      <c r="A107" s="5">
        <v>19</v>
      </c>
      <c r="B107" s="5" t="s">
        <v>14</v>
      </c>
      <c r="C107" t="str">
        <f t="shared" si="1"/>
        <v>F</v>
      </c>
    </row>
    <row r="108" spans="1:3">
      <c r="A108" s="4">
        <v>18</v>
      </c>
      <c r="B108" s="4" t="s">
        <v>13</v>
      </c>
      <c r="C108" t="str">
        <f t="shared" si="1"/>
        <v>F</v>
      </c>
    </row>
    <row r="109" spans="1:3">
      <c r="A109" s="4">
        <v>18</v>
      </c>
      <c r="B109" s="4" t="s">
        <v>13</v>
      </c>
      <c r="C109" t="str">
        <f t="shared" si="1"/>
        <v>F</v>
      </c>
    </row>
    <row r="110" spans="1:3">
      <c r="A110" s="7">
        <v>18</v>
      </c>
      <c r="B110" s="7" t="s">
        <v>15</v>
      </c>
      <c r="C110" t="str">
        <f t="shared" si="1"/>
        <v>F</v>
      </c>
    </row>
    <row r="111" spans="1:3">
      <c r="A111" s="4">
        <v>17</v>
      </c>
      <c r="B111" s="4" t="s">
        <v>13</v>
      </c>
      <c r="C111" t="str">
        <f t="shared" si="1"/>
        <v>F</v>
      </c>
    </row>
    <row r="112" spans="1:3">
      <c r="A112" s="7">
        <v>17</v>
      </c>
      <c r="B112" s="7" t="s">
        <v>15</v>
      </c>
      <c r="C112" t="str">
        <f t="shared" si="1"/>
        <v>F</v>
      </c>
    </row>
    <row r="113" spans="1:3">
      <c r="A113" s="7">
        <v>17</v>
      </c>
      <c r="B113" s="7" t="s">
        <v>15</v>
      </c>
      <c r="C113" t="str">
        <f t="shared" si="1"/>
        <v>F</v>
      </c>
    </row>
    <row r="114" spans="1:3">
      <c r="A114" s="4">
        <v>16</v>
      </c>
      <c r="B114" s="4" t="s">
        <v>13</v>
      </c>
      <c r="C114" t="str">
        <f t="shared" si="1"/>
        <v>F</v>
      </c>
    </row>
    <row r="115" spans="1:3">
      <c r="A115" s="7">
        <v>16</v>
      </c>
      <c r="B115" s="7" t="s">
        <v>15</v>
      </c>
      <c r="C115" t="str">
        <f t="shared" si="1"/>
        <v>F</v>
      </c>
    </row>
    <row r="116" spans="1:3">
      <c r="A116" s="4">
        <v>15</v>
      </c>
      <c r="B116" s="4" t="s">
        <v>13</v>
      </c>
      <c r="C116" t="str">
        <f t="shared" si="1"/>
        <v>F</v>
      </c>
    </row>
    <row r="117" spans="1:3">
      <c r="A117" s="4">
        <v>15</v>
      </c>
      <c r="B117" s="4" t="s">
        <v>13</v>
      </c>
      <c r="C117" t="str">
        <f t="shared" si="1"/>
        <v>F</v>
      </c>
    </row>
    <row r="118" spans="1:3">
      <c r="A118" s="4">
        <v>15</v>
      </c>
      <c r="B118" s="4" t="s">
        <v>13</v>
      </c>
      <c r="C118" t="str">
        <f t="shared" si="1"/>
        <v>F</v>
      </c>
    </row>
    <row r="119" spans="1:3">
      <c r="A119" s="4">
        <v>15</v>
      </c>
      <c r="B119" s="4" t="s">
        <v>13</v>
      </c>
      <c r="C119" t="str">
        <f t="shared" si="1"/>
        <v>F</v>
      </c>
    </row>
    <row r="120" spans="1:3">
      <c r="A120" s="5">
        <v>15</v>
      </c>
      <c r="B120" s="5" t="s">
        <v>14</v>
      </c>
      <c r="C120" t="str">
        <f t="shared" si="1"/>
        <v>F</v>
      </c>
    </row>
    <row r="121" spans="1:3">
      <c r="A121" s="7">
        <v>15</v>
      </c>
      <c r="B121" s="7" t="s">
        <v>15</v>
      </c>
      <c r="C121" t="str">
        <f t="shared" si="1"/>
        <v>F</v>
      </c>
    </row>
    <row r="122" spans="1:3">
      <c r="A122" s="4">
        <v>14</v>
      </c>
      <c r="B122" s="4" t="s">
        <v>13</v>
      </c>
      <c r="C122" t="str">
        <f t="shared" si="1"/>
        <v>F</v>
      </c>
    </row>
    <row r="123" spans="1:3">
      <c r="A123" s="7">
        <v>14</v>
      </c>
      <c r="B123" s="7" t="s">
        <v>15</v>
      </c>
      <c r="C123" t="str">
        <f t="shared" si="1"/>
        <v>F</v>
      </c>
    </row>
    <row r="124" spans="1:3">
      <c r="A124" s="4">
        <v>13</v>
      </c>
      <c r="B124" s="4" t="s">
        <v>13</v>
      </c>
      <c r="C124" t="str">
        <f t="shared" si="1"/>
        <v>F</v>
      </c>
    </row>
    <row r="125" spans="1:3">
      <c r="A125" s="5">
        <v>13</v>
      </c>
      <c r="B125" s="5" t="s">
        <v>14</v>
      </c>
      <c r="C125" t="str">
        <f t="shared" si="1"/>
        <v>F</v>
      </c>
    </row>
    <row r="126" spans="1:3">
      <c r="A126" s="4">
        <v>12</v>
      </c>
      <c r="B126" s="4" t="s">
        <v>13</v>
      </c>
      <c r="C126" t="str">
        <f t="shared" si="1"/>
        <v>F</v>
      </c>
    </row>
    <row r="127" spans="1:3">
      <c r="A127" s="6">
        <v>11</v>
      </c>
      <c r="B127" s="5" t="s">
        <v>14</v>
      </c>
      <c r="C127" t="str">
        <f t="shared" si="1"/>
        <v>F</v>
      </c>
    </row>
    <row r="128" spans="1:3">
      <c r="A128" s="5">
        <v>10</v>
      </c>
      <c r="B128" s="5" t="s">
        <v>14</v>
      </c>
      <c r="C128" t="str">
        <f t="shared" si="1"/>
        <v>F</v>
      </c>
    </row>
    <row r="129" spans="1:3">
      <c r="A129" s="7">
        <v>10</v>
      </c>
      <c r="B129" s="7" t="s">
        <v>15</v>
      </c>
      <c r="C129" t="str">
        <f t="shared" si="1"/>
        <v>F</v>
      </c>
    </row>
    <row r="130" spans="1:3">
      <c r="A130" s="4">
        <v>7</v>
      </c>
      <c r="B130" s="4" t="s">
        <v>13</v>
      </c>
      <c r="C130" t="str">
        <f t="shared" si="1"/>
        <v>F</v>
      </c>
    </row>
    <row r="131" spans="1:3">
      <c r="A131" s="4">
        <v>6</v>
      </c>
      <c r="B131" s="4" t="s">
        <v>13</v>
      </c>
      <c r="C131" t="str">
        <f t="shared" ref="C131:C134" si="2">VLOOKUP(A131,$I$11:$J$19,2,TRUE)</f>
        <v>F</v>
      </c>
    </row>
    <row r="132" spans="1:3">
      <c r="A132" s="4">
        <v>5</v>
      </c>
      <c r="B132" s="4" t="s">
        <v>13</v>
      </c>
      <c r="C132" t="str">
        <f t="shared" si="2"/>
        <v>F</v>
      </c>
    </row>
    <row r="133" spans="1:3">
      <c r="A133" s="4">
        <v>5</v>
      </c>
      <c r="B133" s="4" t="s">
        <v>13</v>
      </c>
      <c r="C133" t="str">
        <f t="shared" si="2"/>
        <v>F</v>
      </c>
    </row>
    <row r="134" spans="1:3">
      <c r="A134" s="4">
        <v>4</v>
      </c>
      <c r="B134" s="4" t="s">
        <v>13</v>
      </c>
      <c r="C134" t="str">
        <f t="shared" si="2"/>
        <v>F</v>
      </c>
    </row>
  </sheetData>
  <autoFilter ref="A1:B1">
    <sortState ref="A2:B152">
      <sortCondition descending="1"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Grade Summary</vt:lpstr>
      <vt:lpstr>EE306 D</vt:lpstr>
      <vt:lpstr>Sheet1</vt:lpstr>
      <vt:lpstr>'EE306 D'!Print_Area</vt:lpstr>
      <vt:lpstr>'Grade Summary'!Print_Area</vt:lpstr>
      <vt:lpstr>'EE306 D'!Print_Titles</vt:lpstr>
      <vt:lpstr>'Grade Summary'!Range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Saleem Ata</dc:creator>
  <cp:lastModifiedBy>Saleem Ata</cp:lastModifiedBy>
  <cp:lastPrinted>2015-04-10T11:19:17Z</cp:lastPrinted>
  <dcterms:created xsi:type="dcterms:W3CDTF">2015-02-06T10:55:07Z</dcterms:created>
  <dcterms:modified xsi:type="dcterms:W3CDTF">2015-07-01T03:48:18Z</dcterms:modified>
</cp:coreProperties>
</file>