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fer Data of Jameel\SumFall 2013\Digital Logic design\Grades\"/>
    </mc:Choice>
  </mc:AlternateContent>
  <bookViews>
    <workbookView xWindow="0" yWindow="0" windowWidth="20490" windowHeight="7755"/>
  </bookViews>
  <sheets>
    <sheet name="Marks_Breakup_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ase1">[1]Ranges!$C$4:$E$12</definedName>
    <definedName name="Case2">[1]Ranges!$H$4:$J$11</definedName>
    <definedName name="Case3">[1]Ranges!$M$4:$O$10</definedName>
    <definedName name="Case4">[1]Ranges!$C$16:$E$23</definedName>
    <definedName name="Case5">[1]Ranges!$H$16:$J$22</definedName>
    <definedName name="Case6">[1]Ranges!$M$16:$O$21</definedName>
    <definedName name="GausianGradesC">[2]Gaussian_Grade_Criterion!$H$23:$J$31</definedName>
    <definedName name="Grade">'[3]Course Code'!$Y$10:$Y$10</definedName>
    <definedName name="myElecGrades_D">'[4]Grade Criteria'!$G$23:$H$33</definedName>
    <definedName name="myGrades_1">'[5]Grade Criteria'!$N$5:$O$15</definedName>
    <definedName name="_xlnm.Print_Area" localSheetId="0">Marks_Breakup_E!$A$1:$R$62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9" i="1"/>
  <c r="Q54" i="1" l="1"/>
  <c r="Q53" i="1"/>
  <c r="A53" i="1"/>
  <c r="Q52" i="1"/>
  <c r="A52" i="1"/>
  <c r="Q51" i="1"/>
  <c r="C51" i="1"/>
  <c r="B51" i="1"/>
  <c r="A51" i="1"/>
  <c r="Q50" i="1"/>
  <c r="C50" i="1"/>
  <c r="B50" i="1"/>
  <c r="A50" i="1"/>
  <c r="Q49" i="1"/>
  <c r="C49" i="1"/>
  <c r="B49" i="1"/>
  <c r="A49" i="1"/>
  <c r="Q48" i="1"/>
  <c r="C48" i="1"/>
  <c r="B48" i="1"/>
  <c r="A48" i="1"/>
  <c r="Q47" i="1"/>
  <c r="C47" i="1"/>
  <c r="B47" i="1"/>
  <c r="A47" i="1"/>
  <c r="Q46" i="1"/>
  <c r="C46" i="1"/>
  <c r="B46" i="1"/>
  <c r="A46" i="1"/>
  <c r="Q45" i="1"/>
  <c r="C45" i="1"/>
  <c r="B45" i="1"/>
  <c r="A45" i="1"/>
  <c r="Q44" i="1"/>
  <c r="C44" i="1"/>
  <c r="B44" i="1"/>
  <c r="A44" i="1"/>
  <c r="Q43" i="1"/>
  <c r="C43" i="1"/>
  <c r="B43" i="1"/>
  <c r="A43" i="1"/>
  <c r="Q42" i="1"/>
  <c r="C42" i="1"/>
  <c r="B42" i="1"/>
  <c r="A42" i="1"/>
  <c r="Q41" i="1"/>
  <c r="C41" i="1"/>
  <c r="B41" i="1"/>
  <c r="A41" i="1"/>
  <c r="Q40" i="1"/>
  <c r="C40" i="1"/>
  <c r="B40" i="1"/>
  <c r="A40" i="1"/>
  <c r="Q39" i="1"/>
  <c r="C39" i="1"/>
  <c r="B39" i="1"/>
  <c r="A39" i="1"/>
  <c r="Q38" i="1"/>
  <c r="C38" i="1"/>
  <c r="B38" i="1"/>
  <c r="A38" i="1"/>
  <c r="Q37" i="1"/>
  <c r="C37" i="1"/>
  <c r="B37" i="1"/>
  <c r="A37" i="1"/>
  <c r="Q36" i="1"/>
  <c r="C36" i="1"/>
  <c r="B36" i="1"/>
  <c r="A36" i="1"/>
  <c r="Q35" i="1"/>
  <c r="C35" i="1"/>
  <c r="B35" i="1"/>
  <c r="A35" i="1"/>
  <c r="Q34" i="1"/>
  <c r="C34" i="1"/>
  <c r="B34" i="1"/>
  <c r="A34" i="1"/>
  <c r="Q33" i="1"/>
  <c r="C33" i="1"/>
  <c r="B33" i="1"/>
  <c r="A33" i="1"/>
  <c r="Q32" i="1"/>
  <c r="C32" i="1"/>
  <c r="B32" i="1"/>
  <c r="A32" i="1"/>
  <c r="Q31" i="1"/>
  <c r="C31" i="1"/>
  <c r="B31" i="1"/>
  <c r="A31" i="1"/>
  <c r="Q30" i="1"/>
  <c r="C30" i="1"/>
  <c r="B30" i="1"/>
  <c r="A30" i="1"/>
  <c r="Q29" i="1"/>
  <c r="C29" i="1"/>
  <c r="B29" i="1"/>
  <c r="A29" i="1"/>
  <c r="Q28" i="1"/>
  <c r="C28" i="1"/>
  <c r="B28" i="1"/>
  <c r="A28" i="1"/>
  <c r="Q27" i="1"/>
  <c r="C27" i="1"/>
  <c r="B27" i="1"/>
  <c r="A27" i="1"/>
  <c r="Q26" i="1"/>
  <c r="C26" i="1"/>
  <c r="B26" i="1"/>
  <c r="A26" i="1"/>
  <c r="Q25" i="1"/>
  <c r="C25" i="1"/>
  <c r="B25" i="1"/>
  <c r="A25" i="1"/>
  <c r="Q24" i="1"/>
  <c r="C24" i="1"/>
  <c r="B24" i="1"/>
  <c r="A24" i="1"/>
  <c r="Q23" i="1"/>
  <c r="C23" i="1"/>
  <c r="B23" i="1"/>
  <c r="A23" i="1"/>
  <c r="Q22" i="1"/>
  <c r="C22" i="1"/>
  <c r="B22" i="1"/>
  <c r="A22" i="1"/>
  <c r="Q21" i="1"/>
  <c r="C21" i="1"/>
  <c r="B21" i="1"/>
  <c r="A21" i="1"/>
  <c r="Q20" i="1"/>
  <c r="C20" i="1"/>
  <c r="B20" i="1"/>
  <c r="A20" i="1"/>
  <c r="Q19" i="1"/>
  <c r="C19" i="1"/>
  <c r="B19" i="1"/>
  <c r="A19" i="1"/>
  <c r="Q18" i="1"/>
  <c r="C18" i="1"/>
  <c r="B18" i="1"/>
  <c r="A18" i="1"/>
  <c r="Q17" i="1"/>
  <c r="C17" i="1"/>
  <c r="B17" i="1"/>
  <c r="A17" i="1"/>
  <c r="Q16" i="1"/>
  <c r="C16" i="1"/>
  <c r="B16" i="1"/>
  <c r="A16" i="1"/>
  <c r="Q15" i="1"/>
  <c r="C15" i="1"/>
  <c r="B15" i="1"/>
  <c r="A15" i="1"/>
  <c r="Q14" i="1"/>
  <c r="C14" i="1"/>
  <c r="B14" i="1"/>
  <c r="A14" i="1"/>
  <c r="Q13" i="1"/>
  <c r="C13" i="1"/>
  <c r="B13" i="1"/>
  <c r="A13" i="1"/>
  <c r="Q12" i="1"/>
  <c r="C12" i="1"/>
  <c r="B12" i="1"/>
  <c r="A12" i="1"/>
  <c r="Q11" i="1"/>
  <c r="C11" i="1"/>
  <c r="B11" i="1"/>
  <c r="A11" i="1"/>
  <c r="Q10" i="1"/>
  <c r="O10" i="1"/>
  <c r="C10" i="1"/>
  <c r="B10" i="1"/>
  <c r="A10" i="1"/>
  <c r="Q9" i="1"/>
  <c r="C9" i="1"/>
  <c r="B9" i="1"/>
  <c r="A9" i="1"/>
  <c r="R8" i="1"/>
  <c r="O13" i="1" l="1"/>
  <c r="R13" i="1" s="1"/>
  <c r="O35" i="1"/>
  <c r="R35" i="1" s="1"/>
  <c r="O19" i="1"/>
  <c r="R19" i="1" s="1"/>
  <c r="O27" i="1"/>
  <c r="R27" i="1" s="1"/>
  <c r="O31" i="1"/>
  <c r="R31" i="1" s="1"/>
  <c r="O41" i="1"/>
  <c r="R41" i="1" s="1"/>
  <c r="O34" i="1"/>
  <c r="R34" i="1" s="1"/>
  <c r="O40" i="1"/>
  <c r="R40" i="1" s="1"/>
  <c r="O9" i="1"/>
  <c r="R9" i="1" s="1"/>
  <c r="O14" i="1"/>
  <c r="R14" i="1" s="1"/>
  <c r="O17" i="1"/>
  <c r="R17" i="1" s="1"/>
  <c r="O18" i="1"/>
  <c r="R18" i="1" s="1"/>
  <c r="O21" i="1"/>
  <c r="R21" i="1" s="1"/>
  <c r="O22" i="1"/>
  <c r="R22" i="1" s="1"/>
  <c r="O25" i="1"/>
  <c r="R25" i="1" s="1"/>
  <c r="O26" i="1"/>
  <c r="R26" i="1" s="1"/>
  <c r="O30" i="1"/>
  <c r="R30" i="1" s="1"/>
  <c r="O33" i="1"/>
  <c r="R33" i="1" s="1"/>
  <c r="O36" i="1"/>
  <c r="R36" i="1" s="1"/>
  <c r="O44" i="1"/>
  <c r="R44" i="1" s="1"/>
  <c r="O48" i="1"/>
  <c r="R48" i="1" s="1"/>
  <c r="O24" i="1"/>
  <c r="R24" i="1" s="1"/>
  <c r="O28" i="1"/>
  <c r="R28" i="1" s="1"/>
  <c r="O32" i="1"/>
  <c r="R32" i="1" s="1"/>
  <c r="O43" i="1"/>
  <c r="R43" i="1" s="1"/>
  <c r="O47" i="1"/>
  <c r="R47" i="1" s="1"/>
  <c r="O51" i="1"/>
  <c r="R51" i="1" s="1"/>
  <c r="O15" i="1"/>
  <c r="R15" i="1" s="1"/>
  <c r="O16" i="1"/>
  <c r="O23" i="1"/>
  <c r="R23" i="1" s="1"/>
  <c r="O49" i="1"/>
  <c r="R49" i="1" s="1"/>
  <c r="O53" i="1"/>
  <c r="R53" i="1" s="1"/>
  <c r="O54" i="1"/>
  <c r="R54" i="1" s="1"/>
  <c r="R10" i="1"/>
  <c r="O12" i="1"/>
  <c r="R12" i="1" s="1"/>
  <c r="R16" i="1"/>
  <c r="O20" i="1"/>
  <c r="R20" i="1" s="1"/>
  <c r="O45" i="1"/>
  <c r="R45" i="1" s="1"/>
  <c r="O11" i="1"/>
  <c r="R11" i="1" s="1"/>
  <c r="O37" i="1"/>
  <c r="R37" i="1" s="1"/>
  <c r="O39" i="1"/>
  <c r="R39" i="1" s="1"/>
  <c r="O52" i="1"/>
  <c r="R52" i="1" s="1"/>
  <c r="O29" i="1"/>
  <c r="R29" i="1" s="1"/>
  <c r="O38" i="1"/>
  <c r="R38" i="1" s="1"/>
  <c r="O42" i="1"/>
  <c r="R42" i="1" s="1"/>
  <c r="O46" i="1"/>
  <c r="R46" i="1" s="1"/>
  <c r="O50" i="1"/>
  <c r="R50" i="1" s="1"/>
  <c r="R57" i="1" l="1"/>
  <c r="R55" i="1"/>
  <c r="R56" i="1"/>
</calcChain>
</file>

<file path=xl/sharedStrings.xml><?xml version="1.0" encoding="utf-8"?>
<sst xmlns="http://schemas.openxmlformats.org/spreadsheetml/2006/main" count="28" uniqueCount="28">
  <si>
    <t>University of Management and Technology</t>
  </si>
  <si>
    <t>Office of Controller of Examinations</t>
  </si>
  <si>
    <t>Award List</t>
  </si>
  <si>
    <t>Course Code:</t>
  </si>
  <si>
    <t>EE-220</t>
  </si>
  <si>
    <r>
      <t>Course Title:</t>
    </r>
    <r>
      <rPr>
        <b/>
        <sz val="9"/>
        <rFont val="Arial"/>
        <family val="2"/>
      </rPr>
      <t xml:space="preserve">   Digital Logic Design</t>
    </r>
  </si>
  <si>
    <t>Section-E</t>
  </si>
  <si>
    <t>Resource Person:</t>
  </si>
  <si>
    <t>Jameel Ahmad</t>
  </si>
  <si>
    <t xml:space="preserve">Contact No.: </t>
  </si>
  <si>
    <t>0333-558-3815</t>
  </si>
  <si>
    <t>S. No</t>
  </si>
  <si>
    <t>CLASS  PERFORMANCE</t>
  </si>
  <si>
    <t>Particulars of Participants</t>
  </si>
  <si>
    <t>Quizzes</t>
  </si>
  <si>
    <t>Quiz Total</t>
  </si>
  <si>
    <t>Assignments</t>
  </si>
  <si>
    <t>Assign. Total</t>
  </si>
  <si>
    <t>Midterm Exam</t>
  </si>
  <si>
    <t xml:space="preserve">Sessional </t>
  </si>
  <si>
    <t>I.D. No.</t>
  </si>
  <si>
    <t>Name</t>
  </si>
  <si>
    <t>AHMED HASSAN</t>
  </si>
  <si>
    <t>MUHAMMAD  BILAL TAHIR</t>
  </si>
  <si>
    <t>TAIMOOR SHAHID</t>
  </si>
  <si>
    <t>average</t>
  </si>
  <si>
    <t>std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</si>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</sst>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Rodchenko"/>
    </font>
    <font>
      <sz val="16"/>
      <color indexed="8"/>
      <name val="Rodchenko"/>
    </font>
    <font>
      <b/>
      <sz val="10"/>
      <name val="Arial"/>
      <family val="2"/>
    </font>
    <font>
      <sz val="14"/>
      <name val="Arial Black"/>
      <family val="2"/>
    </font>
    <font>
      <u/>
      <sz val="12"/>
      <name val="Arial Black"/>
      <family val="2"/>
    </font>
    <font>
      <sz val="12"/>
      <name val="Arial Black"/>
      <family val="2"/>
    </font>
    <font>
      <u/>
      <sz val="12"/>
      <color indexed="8"/>
      <name val="Arial Black"/>
      <family val="2"/>
    </font>
    <font>
      <sz val="9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MS Sans Serif"/>
    </font>
    <font>
      <sz val="12"/>
      <name val="MS Sans Serif"/>
      <family val="2"/>
    </font>
    <font>
      <sz val="10"/>
      <color indexed="8"/>
      <name val="Arial"/>
      <family val="2"/>
    </font>
    <font>
      <b/>
      <i/>
      <sz val="14"/>
      <color rgb="FF000000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MS Sans Serif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Albertus MT"/>
      <family val="1"/>
    </font>
    <font>
      <sz val="10"/>
      <color indexed="8"/>
      <name val="Times New Roman"/>
      <family val="1"/>
    </font>
    <font>
      <sz val="11"/>
      <name val="Calibri"/>
      <family val="2"/>
      <scheme val="minor"/>
    </font>
    <font>
      <sz val="8"/>
      <color rgb="FF00006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80">
    <xf numFmtId="0" fontId="0" fillId="0" borderId="0" xfId="0"/>
    <xf numFmtId="0" fontId="2" fillId="2" borderId="0" xfId="2" applyFill="1" applyAlignment="1" applyProtection="1">
      <alignment horizont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2" fillId="2" borderId="0" xfId="2" applyFill="1" applyProtection="1"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6" fillId="2" borderId="0" xfId="2" applyFont="1" applyFill="1" applyAlignment="1" applyProtection="1">
      <alignment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horizontal="left"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2" fontId="10" fillId="2" borderId="0" xfId="2" applyNumberFormat="1" applyFont="1" applyFill="1" applyBorder="1" applyAlignment="1" applyProtection="1">
      <alignment horizontal="left" vertical="center"/>
      <protection locked="0"/>
    </xf>
    <xf numFmtId="0" fontId="11" fillId="2" borderId="0" xfId="2" applyFont="1" applyFill="1" applyAlignment="1" applyProtection="1">
      <alignment horizontal="center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2" fillId="2" borderId="0" xfId="2" applyFont="1" applyFill="1" applyAlignment="1" applyProtection="1">
      <alignment horizontal="left" vertical="center"/>
      <protection locked="0"/>
    </xf>
    <xf numFmtId="0" fontId="13" fillId="2" borderId="0" xfId="2" applyFont="1" applyFill="1" applyAlignment="1" applyProtection="1">
      <alignment vertical="center"/>
      <protection locked="0"/>
    </xf>
    <xf numFmtId="2" fontId="10" fillId="2" borderId="0" xfId="2" applyNumberFormat="1" applyFont="1" applyFill="1" applyBorder="1" applyAlignment="1" applyProtection="1">
      <alignment horizontal="center" vertical="center"/>
      <protection locked="0"/>
    </xf>
    <xf numFmtId="0" fontId="15" fillId="2" borderId="0" xfId="2" applyFont="1" applyFill="1" applyProtection="1">
      <protection locked="0"/>
    </xf>
    <xf numFmtId="0" fontId="16" fillId="2" borderId="0" xfId="2" applyFont="1" applyFill="1" applyProtection="1">
      <protection locked="0"/>
    </xf>
    <xf numFmtId="0" fontId="16" fillId="2" borderId="0" xfId="2" applyFont="1" applyFill="1" applyAlignment="1" applyProtection="1">
      <alignment vertical="center"/>
      <protection locked="0"/>
    </xf>
    <xf numFmtId="0" fontId="17" fillId="2" borderId="0" xfId="2" applyFont="1" applyFill="1" applyAlignment="1" applyProtection="1">
      <alignment vertical="center"/>
      <protection locked="0"/>
    </xf>
    <xf numFmtId="0" fontId="2" fillId="2" borderId="0" xfId="2" applyFont="1" applyFill="1" applyProtection="1">
      <protection locked="0"/>
    </xf>
    <xf numFmtId="0" fontId="19" fillId="2" borderId="2" xfId="2" applyFont="1" applyFill="1" applyBorder="1" applyAlignment="1" applyProtection="1">
      <alignment vertical="center"/>
      <protection locked="0"/>
    </xf>
    <xf numFmtId="0" fontId="20" fillId="2" borderId="3" xfId="2" applyFont="1" applyFill="1" applyBorder="1" applyAlignment="1" applyProtection="1">
      <alignment vertical="center"/>
      <protection locked="0"/>
    </xf>
    <xf numFmtId="0" fontId="5" fillId="2" borderId="4" xfId="2" applyFont="1" applyFill="1" applyBorder="1" applyAlignment="1" applyProtection="1">
      <alignment horizontal="centerContinuous" vertical="center"/>
      <protection locked="0"/>
    </xf>
    <xf numFmtId="0" fontId="17" fillId="2" borderId="5" xfId="2" applyFont="1" applyFill="1" applyBorder="1" applyAlignment="1" applyProtection="1">
      <alignment horizontal="centerContinuous" vertical="center"/>
      <protection locked="0"/>
    </xf>
    <xf numFmtId="0" fontId="2" fillId="2" borderId="5" xfId="2" applyFont="1" applyFill="1" applyBorder="1" applyAlignment="1" applyProtection="1">
      <alignment horizontal="centerContinuous" vertical="center"/>
      <protection locked="0"/>
    </xf>
    <xf numFmtId="0" fontId="5" fillId="2" borderId="7" xfId="2" applyFont="1" applyFill="1" applyBorder="1" applyAlignment="1" applyProtection="1">
      <alignment horizontal="centerContinuous" vertical="center"/>
      <protection locked="0"/>
    </xf>
    <xf numFmtId="0" fontId="21" fillId="2" borderId="8" xfId="2" applyFont="1" applyFill="1" applyBorder="1" applyAlignment="1" applyProtection="1">
      <alignment horizontal="centerContinuous" vertical="center"/>
      <protection locked="0"/>
    </xf>
    <xf numFmtId="0" fontId="22" fillId="2" borderId="5" xfId="2" applyFont="1" applyFill="1" applyBorder="1" applyAlignment="1" applyProtection="1">
      <alignment horizontal="centerContinuous" vertical="center"/>
      <protection locked="0"/>
    </xf>
    <xf numFmtId="0" fontId="23" fillId="2" borderId="5" xfId="2" applyFont="1" applyFill="1" applyBorder="1" applyAlignment="1" applyProtection="1">
      <alignment horizontal="center" vertical="center" wrapText="1"/>
      <protection locked="0"/>
    </xf>
    <xf numFmtId="0" fontId="23" fillId="2" borderId="9" xfId="2" applyFont="1" applyFill="1" applyBorder="1" applyAlignment="1" applyProtection="1">
      <alignment horizontal="center" vertical="center" wrapText="1"/>
      <protection locked="0"/>
    </xf>
    <xf numFmtId="0" fontId="22" fillId="2" borderId="4" xfId="2" applyFont="1" applyFill="1" applyBorder="1" applyAlignment="1" applyProtection="1">
      <alignment horizontal="center" vertical="center" wrapText="1"/>
      <protection locked="0"/>
    </xf>
    <xf numFmtId="0" fontId="24" fillId="2" borderId="0" xfId="2" applyFont="1" applyFill="1" applyProtection="1">
      <protection locked="0"/>
    </xf>
    <xf numFmtId="0" fontId="5" fillId="2" borderId="3" xfId="2" applyFont="1" applyFill="1" applyBorder="1" applyAlignment="1" applyProtection="1">
      <alignment horizontal="center" vertical="center"/>
      <protection locked="0"/>
    </xf>
    <xf numFmtId="0" fontId="5" fillId="2" borderId="1" xfId="2" applyFont="1" applyFill="1" applyBorder="1" applyAlignment="1" applyProtection="1">
      <alignment horizontal="center" vertical="center"/>
      <protection locked="0"/>
    </xf>
    <xf numFmtId="0" fontId="25" fillId="0" borderId="1" xfId="2" applyFont="1" applyFill="1" applyBorder="1" applyAlignment="1" applyProtection="1">
      <alignment horizontal="center" vertical="center"/>
      <protection locked="0"/>
    </xf>
    <xf numFmtId="9" fontId="26" fillId="0" borderId="1" xfId="2" applyNumberFormat="1" applyFont="1" applyFill="1" applyBorder="1" applyAlignment="1" applyProtection="1">
      <alignment horizontal="center" vertical="center"/>
      <protection locked="0"/>
    </xf>
    <xf numFmtId="1" fontId="25" fillId="0" borderId="1" xfId="1" applyNumberFormat="1" applyFont="1" applyFill="1" applyBorder="1" applyAlignment="1" applyProtection="1">
      <alignment horizontal="center" vertical="center"/>
      <protection locked="0"/>
    </xf>
    <xf numFmtId="0" fontId="25" fillId="0" borderId="1" xfId="2" applyNumberFormat="1" applyFont="1" applyFill="1" applyBorder="1" applyAlignment="1" applyProtection="1">
      <alignment horizontal="center" vertical="center"/>
      <protection locked="0"/>
    </xf>
    <xf numFmtId="9" fontId="25" fillId="0" borderId="1" xfId="2" applyNumberFormat="1" applyFont="1" applyFill="1" applyBorder="1" applyAlignment="1" applyProtection="1">
      <alignment horizontal="center" vertical="center"/>
      <protection locked="0"/>
    </xf>
    <xf numFmtId="9" fontId="25" fillId="0" borderId="1" xfId="2" applyNumberFormat="1" applyFont="1" applyFill="1" applyBorder="1" applyAlignment="1" applyProtection="1">
      <alignment horizontal="center" vertical="center"/>
    </xf>
    <xf numFmtId="0" fontId="27" fillId="2" borderId="5" xfId="3" applyFont="1" applyFill="1" applyBorder="1" applyAlignment="1">
      <alignment horizontal="center" vertical="center"/>
    </xf>
    <xf numFmtId="0" fontId="28" fillId="2" borderId="5" xfId="3" applyFont="1" applyFill="1" applyBorder="1" applyAlignment="1">
      <alignment horizontal="center" vertical="center"/>
    </xf>
    <xf numFmtId="0" fontId="28" fillId="2" borderId="5" xfId="3" applyFont="1" applyFill="1" applyBorder="1" applyAlignment="1">
      <alignment horizontal="left" vertical="center"/>
    </xf>
    <xf numFmtId="0" fontId="29" fillId="0" borderId="5" xfId="2" applyNumberFormat="1" applyFont="1" applyFill="1" applyBorder="1" applyAlignment="1" applyProtection="1">
      <alignment horizontal="center" vertical="center"/>
      <protection locked="0"/>
    </xf>
    <xf numFmtId="164" fontId="29" fillId="0" borderId="5" xfId="2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2" fontId="29" fillId="0" borderId="5" xfId="2" applyNumberFormat="1" applyFont="1" applyFill="1" applyBorder="1" applyAlignment="1" applyProtection="1">
      <alignment horizontal="center" vertical="center"/>
    </xf>
    <xf numFmtId="0" fontId="29" fillId="0" borderId="5" xfId="2" applyNumberFormat="1" applyFont="1" applyFill="1" applyBorder="1" applyAlignment="1" applyProtection="1">
      <alignment horizontal="center" vertical="center"/>
    </xf>
    <xf numFmtId="0" fontId="2" fillId="3" borderId="0" xfId="2" applyFill="1" applyProtection="1">
      <protection locked="0"/>
    </xf>
    <xf numFmtId="0" fontId="2" fillId="2" borderId="0" xfId="2" applyFill="1"/>
    <xf numFmtId="0" fontId="29" fillId="0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 wrapText="1"/>
    </xf>
    <xf numFmtId="2" fontId="29" fillId="0" borderId="1" xfId="2" applyNumberFormat="1" applyFont="1" applyFill="1" applyBorder="1" applyAlignment="1" applyProtection="1">
      <alignment horizontal="center" vertical="center"/>
    </xf>
    <xf numFmtId="0" fontId="29" fillId="0" borderId="1" xfId="2" applyNumberFormat="1" applyFont="1" applyFill="1" applyBorder="1" applyAlignment="1" applyProtection="1">
      <alignment horizontal="center" vertical="center"/>
    </xf>
    <xf numFmtId="0" fontId="2" fillId="2" borderId="5" xfId="2" applyFill="1" applyBorder="1" applyAlignment="1">
      <alignment horizontal="center"/>
    </xf>
    <xf numFmtId="0" fontId="27" fillId="2" borderId="1" xfId="3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17" fillId="2" borderId="0" xfId="2" applyFont="1" applyFill="1"/>
    <xf numFmtId="0" fontId="28" fillId="0" borderId="5" xfId="3" applyFont="1" applyFill="1" applyBorder="1" applyAlignment="1">
      <alignment horizontal="center" vertical="center"/>
    </xf>
    <xf numFmtId="0" fontId="28" fillId="0" borderId="5" xfId="3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wrapText="1"/>
    </xf>
    <xf numFmtId="0" fontId="30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wrapText="1"/>
    </xf>
    <xf numFmtId="0" fontId="2" fillId="0" borderId="0" xfId="2" applyFill="1" applyProtection="1">
      <protection locked="0"/>
    </xf>
    <xf numFmtId="0" fontId="15" fillId="0" borderId="0" xfId="2" applyFont="1" applyFill="1" applyProtection="1">
      <protection locked="0"/>
    </xf>
    <xf numFmtId="0" fontId="16" fillId="0" borderId="0" xfId="2" applyFont="1" applyFill="1" applyProtection="1">
      <protection locked="0"/>
    </xf>
    <xf numFmtId="0" fontId="2" fillId="0" borderId="5" xfId="2" applyNumberFormat="1" applyFont="1" applyFill="1" applyBorder="1" applyAlignment="1" applyProtection="1">
      <alignment horizontal="centerContinuous" vertical="center"/>
      <protection locked="0"/>
    </xf>
    <xf numFmtId="0" fontId="2" fillId="0" borderId="0" xfId="2" applyNumberFormat="1" applyFill="1"/>
    <xf numFmtId="2" fontId="2" fillId="0" borderId="0" xfId="2" applyNumberFormat="1" applyFill="1"/>
    <xf numFmtId="0" fontId="0" fillId="2" borderId="11" xfId="0" applyFont="1" applyFill="1" applyBorder="1" applyAlignment="1">
      <alignment horizontal="center" vertical="center" wrapText="1"/>
    </xf>
    <xf numFmtId="0" fontId="29" fillId="2" borderId="5" xfId="2" applyNumberFormat="1" applyFont="1" applyFill="1" applyBorder="1" applyAlignment="1" applyProtection="1">
      <alignment horizontal="center" vertical="center"/>
      <protection locked="0"/>
    </xf>
    <xf numFmtId="0" fontId="18" fillId="2" borderId="1" xfId="2" applyFont="1" applyFill="1" applyBorder="1" applyAlignment="1">
      <alignment horizontal="center" vertical="center" textRotation="180"/>
    </xf>
    <xf numFmtId="0" fontId="18" fillId="2" borderId="6" xfId="2" applyFont="1" applyFill="1" applyBorder="1" applyAlignment="1">
      <alignment horizontal="center" vertical="center" textRotation="180"/>
    </xf>
    <xf numFmtId="0" fontId="18" fillId="2" borderId="8" xfId="2" applyFont="1" applyFill="1" applyBorder="1" applyAlignment="1">
      <alignment horizontal="center" vertical="center" textRotation="180"/>
    </xf>
    <xf numFmtId="0" fontId="23" fillId="2" borderId="9" xfId="2" applyFont="1" applyFill="1" applyBorder="1" applyAlignment="1" applyProtection="1">
      <alignment horizontal="center" vertical="center"/>
      <protection locked="0"/>
    </xf>
    <xf numFmtId="0" fontId="23" fillId="2" borderId="10" xfId="2" applyFont="1" applyFill="1" applyBorder="1" applyAlignment="1" applyProtection="1">
      <alignment horizontal="center" vertical="center"/>
      <protection locked="0"/>
    </xf>
    <xf numFmtId="0" fontId="22" fillId="2" borderId="9" xfId="2" applyFont="1" applyFill="1" applyBorder="1" applyAlignment="1" applyProtection="1">
      <alignment horizontal="center" vertical="center" wrapText="1"/>
      <protection locked="0"/>
    </xf>
    <xf numFmtId="0" fontId="22" fillId="2" borderId="4" xfId="2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2"/>
    <cellStyle name="Normal_Award List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466725</xdr:colOff>
      <xdr:row>2</xdr:row>
      <xdr:rowOff>171450</xdr:rowOff>
    </xdr:to>
    <xdr:pic>
      <xdr:nvPicPr>
        <xdr:cNvPr id="2" name="Picture 1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1047750" cy="7810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bank\downloads\Worksheet%20for%20Grading%20on%20Bell%20Shaped%20Curve%20without%20D%20and%20D+%20grad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des-EE220-DLD-fall2013-Nov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bank\ClassRoom\Jameel%20Ahmad\EE%20306%20C_B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bank\downloads\MAB\CurrentQuarter\Courses\Circuit%20Analysis\attendanceSheet_EE1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el\Downloads\Final%20DSP%20grades%20from%20AS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s Sheet"/>
      <sheetName val="Ranges"/>
    </sheetNames>
    <sheetDataSet>
      <sheetData sheetId="0">
        <row r="10">
          <cell r="C10">
            <v>50</v>
          </cell>
        </row>
      </sheetData>
      <sheetData sheetId="1">
        <row r="4">
          <cell r="C4">
            <v>0</v>
          </cell>
          <cell r="D4">
            <v>49</v>
          </cell>
          <cell r="E4" t="str">
            <v>F</v>
          </cell>
          <cell r="H4">
            <v>0</v>
          </cell>
          <cell r="I4">
            <v>49</v>
          </cell>
          <cell r="J4" t="str">
            <v>F</v>
          </cell>
          <cell r="M4">
            <v>0</v>
          </cell>
          <cell r="N4">
            <v>49</v>
          </cell>
          <cell r="O4" t="str">
            <v>F</v>
          </cell>
        </row>
        <row r="5">
          <cell r="C5">
            <v>50</v>
          </cell>
          <cell r="D5" t="e">
            <v>#NUM!</v>
          </cell>
          <cell r="E5" t="str">
            <v>C-</v>
          </cell>
          <cell r="H5">
            <v>50</v>
          </cell>
          <cell r="I5" t="e">
            <v>#NUM!</v>
          </cell>
          <cell r="J5" t="str">
            <v>C-</v>
          </cell>
          <cell r="M5">
            <v>50</v>
          </cell>
          <cell r="N5" t="e">
            <v>#NUM!</v>
          </cell>
          <cell r="O5" t="str">
            <v>C-</v>
          </cell>
        </row>
        <row r="6">
          <cell r="C6" t="e">
            <v>#NUM!</v>
          </cell>
          <cell r="D6" t="e">
            <v>#NUM!</v>
          </cell>
          <cell r="E6" t="str">
            <v>C</v>
          </cell>
          <cell r="H6" t="e">
            <v>#NUM!</v>
          </cell>
          <cell r="I6" t="e">
            <v>#NUM!</v>
          </cell>
          <cell r="J6" t="str">
            <v>C</v>
          </cell>
          <cell r="M6" t="e">
            <v>#NUM!</v>
          </cell>
          <cell r="N6" t="e">
            <v>#NUM!</v>
          </cell>
          <cell r="O6" t="str">
            <v>C</v>
          </cell>
        </row>
        <row r="7">
          <cell r="C7" t="e">
            <v>#NUM!</v>
          </cell>
          <cell r="D7" t="e">
            <v>#NUM!</v>
          </cell>
          <cell r="E7" t="str">
            <v>C+</v>
          </cell>
          <cell r="H7" t="e">
            <v>#NUM!</v>
          </cell>
          <cell r="I7" t="e">
            <v>#NUM!</v>
          </cell>
          <cell r="J7" t="str">
            <v>C+</v>
          </cell>
          <cell r="M7" t="e">
            <v>#NUM!</v>
          </cell>
          <cell r="N7" t="e">
            <v>#NUM!</v>
          </cell>
          <cell r="O7" t="str">
            <v>C+</v>
          </cell>
        </row>
        <row r="8">
          <cell r="C8" t="e">
            <v>#NUM!</v>
          </cell>
          <cell r="D8" t="e">
            <v>#NUM!</v>
          </cell>
          <cell r="E8" t="str">
            <v>B-</v>
          </cell>
          <cell r="H8" t="e">
            <v>#NUM!</v>
          </cell>
          <cell r="I8" t="e">
            <v>#NUM!</v>
          </cell>
          <cell r="J8" t="str">
            <v>B-</v>
          </cell>
          <cell r="M8" t="e">
            <v>#NUM!</v>
          </cell>
          <cell r="N8" t="e">
            <v>#NUM!</v>
          </cell>
          <cell r="O8" t="str">
            <v>B-</v>
          </cell>
        </row>
        <row r="9">
          <cell r="C9" t="e">
            <v>#NUM!</v>
          </cell>
          <cell r="D9" t="e">
            <v>#NUM!</v>
          </cell>
          <cell r="E9" t="str">
            <v>B</v>
          </cell>
          <cell r="H9" t="e">
            <v>#NUM!</v>
          </cell>
          <cell r="I9" t="e">
            <v>#NUM!</v>
          </cell>
          <cell r="J9" t="str">
            <v>B</v>
          </cell>
          <cell r="M9" t="e">
            <v>#NUM!</v>
          </cell>
          <cell r="N9" t="e">
            <v>#NUM!</v>
          </cell>
          <cell r="O9" t="str">
            <v>B</v>
          </cell>
        </row>
        <row r="10">
          <cell r="C10" t="e">
            <v>#NUM!</v>
          </cell>
          <cell r="D10" t="e">
            <v>#NUM!</v>
          </cell>
          <cell r="E10" t="str">
            <v>B+</v>
          </cell>
          <cell r="H10" t="e">
            <v>#NUM!</v>
          </cell>
          <cell r="I10" t="e">
            <v>#NUM!</v>
          </cell>
          <cell r="J10" t="str">
            <v>B+</v>
          </cell>
          <cell r="M10" t="e">
            <v>#NUM!</v>
          </cell>
          <cell r="N10" t="e">
            <v>#NUM!</v>
          </cell>
          <cell r="O10" t="str">
            <v>B+</v>
          </cell>
        </row>
        <row r="11">
          <cell r="C11" t="e">
            <v>#NUM!</v>
          </cell>
          <cell r="D11" t="e">
            <v>#NUM!</v>
          </cell>
          <cell r="E11" t="str">
            <v>A-</v>
          </cell>
          <cell r="H11" t="e">
            <v>#NUM!</v>
          </cell>
          <cell r="I11" t="e">
            <v>#NUM!</v>
          </cell>
          <cell r="J11" t="str">
            <v>A-</v>
          </cell>
        </row>
        <row r="12">
          <cell r="C12" t="e">
            <v>#NUM!</v>
          </cell>
          <cell r="D12" t="e">
            <v>#NUM!</v>
          </cell>
          <cell r="E12" t="str">
            <v>A</v>
          </cell>
        </row>
        <row r="16">
          <cell r="C16">
            <v>0</v>
          </cell>
          <cell r="D16">
            <v>49</v>
          </cell>
          <cell r="E16" t="str">
            <v>F</v>
          </cell>
          <cell r="H16">
            <v>0</v>
          </cell>
          <cell r="I16">
            <v>49</v>
          </cell>
          <cell r="J16" t="str">
            <v>F</v>
          </cell>
          <cell r="M16">
            <v>0</v>
          </cell>
          <cell r="N16">
            <v>49</v>
          </cell>
          <cell r="O16" t="str">
            <v>F</v>
          </cell>
        </row>
        <row r="17">
          <cell r="C17">
            <v>50</v>
          </cell>
          <cell r="D17" t="e">
            <v>#NUM!</v>
          </cell>
          <cell r="E17" t="str">
            <v>C</v>
          </cell>
          <cell r="H17">
            <v>50</v>
          </cell>
          <cell r="I17" t="e">
            <v>#NUM!</v>
          </cell>
          <cell r="J17" t="str">
            <v>C+</v>
          </cell>
          <cell r="M17">
            <v>50</v>
          </cell>
          <cell r="N17" t="e">
            <v>#NUM!</v>
          </cell>
          <cell r="O17" t="str">
            <v>B-</v>
          </cell>
        </row>
        <row r="18">
          <cell r="C18" t="e">
            <v>#NUM!</v>
          </cell>
          <cell r="D18" t="e">
            <v>#NUM!</v>
          </cell>
          <cell r="E18" t="str">
            <v>C+</v>
          </cell>
          <cell r="H18" t="e">
            <v>#NUM!</v>
          </cell>
          <cell r="I18" t="e">
            <v>#NUM!</v>
          </cell>
          <cell r="J18" t="str">
            <v>B-</v>
          </cell>
          <cell r="M18" t="e">
            <v>#NUM!</v>
          </cell>
          <cell r="N18" t="e">
            <v>#NUM!</v>
          </cell>
          <cell r="O18" t="str">
            <v>B</v>
          </cell>
        </row>
        <row r="19">
          <cell r="C19" t="e">
            <v>#NUM!</v>
          </cell>
          <cell r="D19" t="e">
            <v>#NUM!</v>
          </cell>
          <cell r="E19" t="str">
            <v>B-</v>
          </cell>
          <cell r="H19" t="e">
            <v>#NUM!</v>
          </cell>
          <cell r="I19" t="e">
            <v>#NUM!</v>
          </cell>
          <cell r="J19" t="str">
            <v>B</v>
          </cell>
          <cell r="M19" t="e">
            <v>#NUM!</v>
          </cell>
          <cell r="N19" t="e">
            <v>#NUM!</v>
          </cell>
          <cell r="O19" t="str">
            <v>B+</v>
          </cell>
        </row>
        <row r="20">
          <cell r="C20" t="e">
            <v>#NUM!</v>
          </cell>
          <cell r="D20" t="e">
            <v>#NUM!</v>
          </cell>
          <cell r="E20" t="str">
            <v>B</v>
          </cell>
          <cell r="H20" t="e">
            <v>#NUM!</v>
          </cell>
          <cell r="I20" t="e">
            <v>#NUM!</v>
          </cell>
          <cell r="J20" t="str">
            <v>B+</v>
          </cell>
          <cell r="M20" t="e">
            <v>#NUM!</v>
          </cell>
          <cell r="N20" t="e">
            <v>#NUM!</v>
          </cell>
          <cell r="O20" t="str">
            <v>A-</v>
          </cell>
        </row>
        <row r="21">
          <cell r="C21" t="e">
            <v>#NUM!</v>
          </cell>
          <cell r="D21" t="e">
            <v>#NUM!</v>
          </cell>
          <cell r="E21" t="str">
            <v>B+</v>
          </cell>
          <cell r="H21" t="e">
            <v>#NUM!</v>
          </cell>
          <cell r="I21" t="e">
            <v>#NUM!</v>
          </cell>
          <cell r="J21" t="str">
            <v>A-</v>
          </cell>
          <cell r="M21" t="e">
            <v>#NUM!</v>
          </cell>
          <cell r="N21" t="e">
            <v>#NUM!</v>
          </cell>
          <cell r="O21" t="str">
            <v>A</v>
          </cell>
        </row>
        <row r="22">
          <cell r="C22" t="e">
            <v>#NUM!</v>
          </cell>
          <cell r="D22" t="e">
            <v>#NUM!</v>
          </cell>
          <cell r="E22" t="str">
            <v>A-</v>
          </cell>
          <cell r="H22" t="e">
            <v>#NUM!</v>
          </cell>
          <cell r="I22" t="e">
            <v>#NUM!</v>
          </cell>
          <cell r="J22" t="str">
            <v>A</v>
          </cell>
        </row>
        <row r="23">
          <cell r="C23" t="e">
            <v>#NUM!</v>
          </cell>
          <cell r="D23" t="e">
            <v>#NUM!</v>
          </cell>
          <cell r="E23" t="str">
            <v>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EE-Students"/>
      <sheetName val="BS-H students"/>
      <sheetName val="Sec_E_Attendance"/>
      <sheetName val="Marks_Breakup_E"/>
      <sheetName val="Result_ee220_E_BSEE"/>
      <sheetName val="Result_EE220_E_BS(H)"/>
      <sheetName val="Gaussian_Grade_Criterion"/>
      <sheetName val="Grade Criteria"/>
    </sheetNames>
    <sheetDataSet>
      <sheetData sheetId="0"/>
      <sheetData sheetId="1"/>
      <sheetData sheetId="2">
        <row r="8">
          <cell r="A8">
            <v>1</v>
          </cell>
          <cell r="B8">
            <v>12017019014</v>
          </cell>
          <cell r="C8" t="str">
            <v>ALI SULTAN</v>
          </cell>
        </row>
        <row r="9">
          <cell r="A9">
            <v>2</v>
          </cell>
          <cell r="B9">
            <v>12017019021</v>
          </cell>
          <cell r="C9" t="str">
            <v>MUHAMMAD SAAD ABDULLAH</v>
          </cell>
        </row>
        <row r="10">
          <cell r="A10">
            <v>3</v>
          </cell>
          <cell r="B10">
            <v>12017019023</v>
          </cell>
          <cell r="C10" t="str">
            <v>HASSAN FAREEED CH</v>
          </cell>
        </row>
        <row r="11">
          <cell r="A11">
            <v>4</v>
          </cell>
          <cell r="B11">
            <v>12017019024</v>
          </cell>
          <cell r="C11" t="str">
            <v>ALI AHMAD</v>
          </cell>
        </row>
        <row r="12">
          <cell r="A12">
            <v>5</v>
          </cell>
          <cell r="B12">
            <v>12017019032</v>
          </cell>
          <cell r="C12" t="str">
            <v>SYED MOHAMMAD HASNAIN SHAH</v>
          </cell>
        </row>
        <row r="13">
          <cell r="A13">
            <v>6</v>
          </cell>
          <cell r="B13">
            <v>12017019038</v>
          </cell>
          <cell r="C13" t="str">
            <v>SAYED IRFAN HAYDER</v>
          </cell>
        </row>
        <row r="14">
          <cell r="A14">
            <v>7</v>
          </cell>
          <cell r="B14">
            <v>12017019043</v>
          </cell>
          <cell r="C14" t="str">
            <v>SYED SHAHERYAR AHMED</v>
          </cell>
        </row>
        <row r="15">
          <cell r="A15">
            <v>8</v>
          </cell>
          <cell r="B15">
            <v>12017019044</v>
          </cell>
          <cell r="C15" t="str">
            <v>MUHAMMAD YASEEN HANIF</v>
          </cell>
        </row>
        <row r="16">
          <cell r="A16">
            <v>9</v>
          </cell>
          <cell r="B16">
            <v>12017019046</v>
          </cell>
          <cell r="C16" t="str">
            <v>ABDUL MATEEN JAMIL</v>
          </cell>
        </row>
        <row r="17">
          <cell r="A17">
            <v>10</v>
          </cell>
          <cell r="B17">
            <v>12017019056</v>
          </cell>
          <cell r="C17" t="str">
            <v>MUDASSAR BILAL</v>
          </cell>
        </row>
        <row r="18">
          <cell r="A18">
            <v>11</v>
          </cell>
          <cell r="B18">
            <v>12017019067</v>
          </cell>
          <cell r="C18" t="str">
            <v>ALI RAZA ANWAR</v>
          </cell>
        </row>
        <row r="19">
          <cell r="A19">
            <v>12</v>
          </cell>
          <cell r="B19">
            <v>12017019098</v>
          </cell>
          <cell r="C19" t="str">
            <v>MUHAMMAD ABDUL REHMAN</v>
          </cell>
        </row>
        <row r="20">
          <cell r="A20">
            <v>13</v>
          </cell>
          <cell r="B20">
            <v>12017019109</v>
          </cell>
          <cell r="C20" t="str">
            <v>MUHAMMAD JOHAR NAVEED</v>
          </cell>
        </row>
        <row r="21">
          <cell r="A21">
            <v>14</v>
          </cell>
          <cell r="B21">
            <v>12017019116</v>
          </cell>
          <cell r="C21" t="str">
            <v>ZEESHAN MUNAWAR</v>
          </cell>
        </row>
        <row r="22">
          <cell r="A22">
            <v>15</v>
          </cell>
          <cell r="B22">
            <v>12017019117</v>
          </cell>
          <cell r="C22" t="str">
            <v>SHARIQ TANVIR</v>
          </cell>
        </row>
        <row r="23">
          <cell r="A23">
            <v>16</v>
          </cell>
          <cell r="B23">
            <v>12017019125</v>
          </cell>
          <cell r="C23" t="str">
            <v>SAAD ABDUL BASIT</v>
          </cell>
        </row>
        <row r="24">
          <cell r="A24">
            <v>17</v>
          </cell>
          <cell r="B24">
            <v>12017019127</v>
          </cell>
          <cell r="C24" t="str">
            <v>MUHAMMAD TAYYAB BUKHARI</v>
          </cell>
        </row>
        <row r="25">
          <cell r="A25">
            <v>18</v>
          </cell>
          <cell r="B25">
            <v>12017019128</v>
          </cell>
          <cell r="C25" t="str">
            <v>SYED BASIL SHAH</v>
          </cell>
        </row>
        <row r="26">
          <cell r="A26">
            <v>19</v>
          </cell>
          <cell r="B26">
            <v>12017019153</v>
          </cell>
          <cell r="C26" t="str">
            <v>MUHAMMAD WAQAR</v>
          </cell>
        </row>
        <row r="27">
          <cell r="A27">
            <v>20</v>
          </cell>
          <cell r="B27">
            <v>12017019155</v>
          </cell>
          <cell r="C27" t="str">
            <v>ADNAN ARSHAD ALI</v>
          </cell>
        </row>
        <row r="28">
          <cell r="A28">
            <v>21</v>
          </cell>
          <cell r="B28">
            <v>12017019156</v>
          </cell>
          <cell r="C28" t="str">
            <v>MUHAMMAD SOMAIR KHAN</v>
          </cell>
        </row>
        <row r="29">
          <cell r="A29">
            <v>22</v>
          </cell>
          <cell r="B29">
            <v>12017019161</v>
          </cell>
          <cell r="C29" t="str">
            <v>AQIB KHALID</v>
          </cell>
        </row>
        <row r="30">
          <cell r="A30">
            <v>23</v>
          </cell>
          <cell r="B30">
            <v>12017019162</v>
          </cell>
          <cell r="C30" t="str">
            <v>MUHAMMAD HOMAIR KHAN</v>
          </cell>
        </row>
        <row r="31">
          <cell r="A31">
            <v>24</v>
          </cell>
          <cell r="B31">
            <v>12017019177</v>
          </cell>
          <cell r="C31" t="str">
            <v>MUHAMMAD ZOHAIR AMMAR</v>
          </cell>
        </row>
        <row r="32">
          <cell r="A32">
            <v>25</v>
          </cell>
          <cell r="B32">
            <v>12017019204</v>
          </cell>
          <cell r="C32" t="str">
            <v>SYED YASIR ABBAS</v>
          </cell>
        </row>
        <row r="33">
          <cell r="A33">
            <v>26</v>
          </cell>
          <cell r="B33">
            <v>12017019206</v>
          </cell>
          <cell r="C33" t="str">
            <v>MUHAMMAD JAFFAR</v>
          </cell>
        </row>
        <row r="34">
          <cell r="A34">
            <v>27</v>
          </cell>
          <cell r="B34">
            <v>12017019210</v>
          </cell>
          <cell r="C34" t="str">
            <v>HAFIZ ADNAN AKRAM</v>
          </cell>
        </row>
        <row r="35">
          <cell r="A35">
            <v>28</v>
          </cell>
          <cell r="B35">
            <v>12017019214</v>
          </cell>
          <cell r="C35" t="str">
            <v>MUHAMMAD DANISH TAUQIR</v>
          </cell>
        </row>
        <row r="36">
          <cell r="A36">
            <v>29</v>
          </cell>
          <cell r="B36">
            <v>12017019222</v>
          </cell>
          <cell r="C36" t="str">
            <v>MUHAMMAD BILAL</v>
          </cell>
        </row>
        <row r="37">
          <cell r="A37">
            <v>30</v>
          </cell>
          <cell r="B37">
            <v>12017019236</v>
          </cell>
          <cell r="C37" t="str">
            <v>MUHAMMAD SHOAIB UR REHMAN</v>
          </cell>
        </row>
        <row r="38">
          <cell r="A38">
            <v>31</v>
          </cell>
          <cell r="B38">
            <v>12017019237</v>
          </cell>
          <cell r="C38" t="str">
            <v>ASAD AHMED KHAN</v>
          </cell>
        </row>
        <row r="39">
          <cell r="A39">
            <v>32</v>
          </cell>
          <cell r="B39">
            <v>12017019241</v>
          </cell>
          <cell r="C39" t="str">
            <v>MUHAMMAD NAEEM WARIS</v>
          </cell>
        </row>
        <row r="40">
          <cell r="A40">
            <v>33</v>
          </cell>
          <cell r="B40">
            <v>101519001</v>
          </cell>
          <cell r="C40" t="str">
            <v>ROHAIL AHMED KHAN</v>
          </cell>
        </row>
        <row r="41">
          <cell r="A41">
            <v>34</v>
          </cell>
          <cell r="B41">
            <v>101519031</v>
          </cell>
          <cell r="C41" t="str">
            <v>HUZZAIR IBRAHIM MALIK</v>
          </cell>
        </row>
        <row r="42">
          <cell r="A42">
            <v>35</v>
          </cell>
          <cell r="B42">
            <v>101519211</v>
          </cell>
          <cell r="C42" t="str">
            <v>HAFIZ WAQAR SHAKIR RAO</v>
          </cell>
        </row>
        <row r="43">
          <cell r="A43">
            <v>36</v>
          </cell>
          <cell r="B43">
            <v>111619002</v>
          </cell>
          <cell r="C43" t="str">
            <v>TAIMOOR MOHAMMAD BILAL</v>
          </cell>
        </row>
        <row r="44">
          <cell r="A44">
            <v>37</v>
          </cell>
          <cell r="B44">
            <v>111619154</v>
          </cell>
          <cell r="C44" t="str">
            <v>FAWAD BUTT</v>
          </cell>
        </row>
        <row r="45">
          <cell r="A45">
            <v>38</v>
          </cell>
          <cell r="B45">
            <v>111619156</v>
          </cell>
          <cell r="C45" t="str">
            <v>MUHAMMAD HASSAN TALAL</v>
          </cell>
        </row>
        <row r="46">
          <cell r="A46">
            <v>39</v>
          </cell>
          <cell r="B46">
            <v>111619159</v>
          </cell>
          <cell r="C46" t="str">
            <v>RUSHD YAR KHAN</v>
          </cell>
        </row>
        <row r="47">
          <cell r="A47">
            <v>40</v>
          </cell>
          <cell r="B47">
            <v>111619162</v>
          </cell>
          <cell r="C47" t="str">
            <v>MUHAMMAD UMAR</v>
          </cell>
        </row>
        <row r="48">
          <cell r="A48">
            <v>41</v>
          </cell>
          <cell r="B48">
            <v>111619227</v>
          </cell>
          <cell r="C48" t="str">
            <v>JAMSHAID FAROOQ</v>
          </cell>
        </row>
        <row r="49">
          <cell r="A49">
            <v>42</v>
          </cell>
          <cell r="B49">
            <v>111619230</v>
          </cell>
          <cell r="C49" t="str">
            <v>AWAIS ALI</v>
          </cell>
        </row>
        <row r="50">
          <cell r="A50">
            <v>43</v>
          </cell>
          <cell r="B50">
            <v>111619232</v>
          </cell>
          <cell r="C50" t="str">
            <v>AWAIS SABIR</v>
          </cell>
        </row>
        <row r="51">
          <cell r="A51">
            <v>44</v>
          </cell>
        </row>
        <row r="52">
          <cell r="A52">
            <v>45</v>
          </cell>
        </row>
      </sheetData>
      <sheetData sheetId="3"/>
      <sheetData sheetId="4"/>
      <sheetData sheetId="5"/>
      <sheetData sheetId="6">
        <row r="23">
          <cell r="H23">
            <v>0</v>
          </cell>
          <cell r="I23">
            <v>29</v>
          </cell>
          <cell r="J23" t="str">
            <v>F</v>
          </cell>
        </row>
        <row r="24">
          <cell r="H24">
            <v>29.01</v>
          </cell>
          <cell r="I24">
            <v>35</v>
          </cell>
          <cell r="J24" t="str">
            <v>C-</v>
          </cell>
        </row>
        <row r="25">
          <cell r="H25">
            <v>35.01</v>
          </cell>
          <cell r="I25">
            <v>40</v>
          </cell>
          <cell r="J25" t="str">
            <v>C</v>
          </cell>
        </row>
        <row r="26">
          <cell r="H26">
            <v>40.01</v>
          </cell>
          <cell r="I26">
            <v>45</v>
          </cell>
          <cell r="J26" t="str">
            <v>C+</v>
          </cell>
        </row>
        <row r="27">
          <cell r="H27">
            <v>45.01</v>
          </cell>
          <cell r="I27">
            <v>50</v>
          </cell>
          <cell r="J27" t="str">
            <v>B-</v>
          </cell>
        </row>
        <row r="28">
          <cell r="H28">
            <v>50.01</v>
          </cell>
          <cell r="I28">
            <v>58</v>
          </cell>
          <cell r="J28" t="str">
            <v>B</v>
          </cell>
        </row>
        <row r="29">
          <cell r="H29">
            <v>58.01</v>
          </cell>
          <cell r="I29">
            <v>70</v>
          </cell>
          <cell r="J29" t="str">
            <v>B+</v>
          </cell>
        </row>
        <row r="30">
          <cell r="H30">
            <v>70.010000000000005</v>
          </cell>
          <cell r="I30">
            <v>80</v>
          </cell>
          <cell r="J30" t="str">
            <v>A-</v>
          </cell>
        </row>
        <row r="31">
          <cell r="H31">
            <v>80.010000000000005</v>
          </cell>
          <cell r="I31">
            <v>85</v>
          </cell>
          <cell r="J31" t="str">
            <v>A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 Summary"/>
      <sheetName val="Course Code"/>
    </sheetNames>
    <sheetDataSet>
      <sheetData sheetId="0"/>
      <sheetData sheetId="1">
        <row r="10">
          <cell r="Y10" t="str">
            <v>F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111-sec-D"/>
      <sheetName val="Sheet3"/>
      <sheetName val="Result_D_BSEE"/>
      <sheetName val="Result_D_BSEE (2)"/>
      <sheetName val="Result_D_BS(H)"/>
      <sheetName val="Grade Criteria"/>
      <sheetName val="GradingSecD_EE111_BS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G5">
            <v>0</v>
          </cell>
        </row>
        <row r="23">
          <cell r="G23">
            <v>0</v>
          </cell>
          <cell r="H23" t="str">
            <v>F</v>
          </cell>
        </row>
        <row r="24">
          <cell r="G24">
            <v>30</v>
          </cell>
          <cell r="H24" t="str">
            <v>F</v>
          </cell>
        </row>
        <row r="25">
          <cell r="G25">
            <v>30</v>
          </cell>
          <cell r="H25" t="str">
            <v>F</v>
          </cell>
        </row>
        <row r="26">
          <cell r="G26">
            <v>31</v>
          </cell>
          <cell r="H26" t="str">
            <v>C-</v>
          </cell>
        </row>
        <row r="27">
          <cell r="G27">
            <v>39</v>
          </cell>
          <cell r="H27" t="str">
            <v>C</v>
          </cell>
        </row>
        <row r="28">
          <cell r="G28">
            <v>46</v>
          </cell>
          <cell r="H28" t="str">
            <v>C+</v>
          </cell>
        </row>
        <row r="29">
          <cell r="G29">
            <v>51</v>
          </cell>
          <cell r="H29" t="str">
            <v>B-</v>
          </cell>
        </row>
        <row r="30">
          <cell r="G30">
            <v>57</v>
          </cell>
          <cell r="H30" t="str">
            <v>B</v>
          </cell>
        </row>
        <row r="31">
          <cell r="G31">
            <v>64</v>
          </cell>
          <cell r="H31" t="str">
            <v>B+</v>
          </cell>
        </row>
        <row r="32">
          <cell r="G32">
            <v>70</v>
          </cell>
          <cell r="H32" t="str">
            <v>A-</v>
          </cell>
        </row>
        <row r="33">
          <cell r="G33">
            <v>75</v>
          </cell>
          <cell r="H33" t="str">
            <v>A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-A"/>
      <sheetName val="Sec-C"/>
      <sheetName val="mark_breakup_A"/>
      <sheetName val="mark_breakup_C"/>
      <sheetName val="Gaussian Grade Criterion"/>
      <sheetName val="Grade Criteria"/>
      <sheetName val="Result_EE418_A_BS(H)"/>
      <sheetName val="Result_EE418_A_BSEE"/>
      <sheetName val="Result_EE418_C_BSEE"/>
      <sheetName val="EE327-SecA"/>
      <sheetName val="EE418-SecC"/>
      <sheetName val="Combined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N5">
            <v>0</v>
          </cell>
          <cell r="O5" t="str">
            <v>F</v>
          </cell>
        </row>
        <row r="6">
          <cell r="N6">
            <v>40</v>
          </cell>
          <cell r="O6" t="str">
            <v>C-</v>
          </cell>
        </row>
        <row r="7">
          <cell r="N7">
            <v>43</v>
          </cell>
          <cell r="O7" t="str">
            <v>C</v>
          </cell>
        </row>
        <row r="8">
          <cell r="N8">
            <v>47</v>
          </cell>
          <cell r="O8" t="str">
            <v>C+</v>
          </cell>
        </row>
        <row r="9">
          <cell r="N9">
            <v>51</v>
          </cell>
          <cell r="O9" t="str">
            <v>B-</v>
          </cell>
        </row>
        <row r="10">
          <cell r="N10">
            <v>61</v>
          </cell>
          <cell r="O10" t="str">
            <v>B</v>
          </cell>
        </row>
        <row r="11">
          <cell r="N11">
            <v>67</v>
          </cell>
          <cell r="O11" t="str">
            <v>B+</v>
          </cell>
        </row>
        <row r="12">
          <cell r="N12">
            <v>73</v>
          </cell>
          <cell r="O12" t="str">
            <v>A-</v>
          </cell>
        </row>
        <row r="13">
          <cell r="N13">
            <v>79</v>
          </cell>
          <cell r="O13" t="str">
            <v>A</v>
          </cell>
        </row>
        <row r="14">
          <cell r="N14">
            <v>93</v>
          </cell>
          <cell r="O14" t="str">
            <v>A+</v>
          </cell>
        </row>
        <row r="15">
          <cell r="N15">
            <v>93</v>
          </cell>
          <cell r="O15" t="str">
            <v>A+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view="pageBreakPreview" topLeftCell="A23" zoomScaleNormal="100" zoomScaleSheetLayoutView="100" workbookViewId="0">
      <selection activeCell="I37" sqref="I37"/>
    </sheetView>
  </sheetViews>
  <sheetFormatPr defaultRowHeight="12.75"/>
  <cols>
    <col min="1" max="1" width="9.140625" style="50"/>
    <col min="2" max="2" width="16.28515625" style="50" customWidth="1"/>
    <col min="3" max="3" width="33" style="50" customWidth="1"/>
    <col min="4" max="8" width="3.7109375" style="50" customWidth="1"/>
    <col min="9" max="9" width="6.85546875" style="58" customWidth="1"/>
    <col min="10" max="14" width="3.7109375" style="58" customWidth="1"/>
    <col min="15" max="15" width="8.140625" style="58" customWidth="1"/>
    <col min="16" max="16" width="6.42578125" style="69" customWidth="1"/>
    <col min="17" max="17" width="5.28515625" style="50" customWidth="1"/>
    <col min="18" max="19" width="9.140625" style="50" customWidth="1"/>
    <col min="20" max="197" width="9.140625" style="50"/>
    <col min="198" max="198" width="16.28515625" style="50" customWidth="1"/>
    <col min="199" max="199" width="38.85546875" style="50" customWidth="1"/>
    <col min="200" max="205" width="3.7109375" style="50" customWidth="1"/>
    <col min="206" max="206" width="8.140625" style="50" customWidth="1"/>
    <col min="207" max="212" width="5.42578125" style="50" customWidth="1"/>
    <col min="213" max="214" width="8.5703125" style="50" customWidth="1"/>
    <col min="215" max="215" width="9.140625" style="50"/>
    <col min="216" max="216" width="8.5703125" style="50" customWidth="1"/>
    <col min="217" max="453" width="9.140625" style="50"/>
    <col min="454" max="454" width="16.28515625" style="50" customWidth="1"/>
    <col min="455" max="455" width="38.85546875" style="50" customWidth="1"/>
    <col min="456" max="461" width="3.7109375" style="50" customWidth="1"/>
    <col min="462" max="462" width="8.140625" style="50" customWidth="1"/>
    <col min="463" max="468" width="5.42578125" style="50" customWidth="1"/>
    <col min="469" max="470" width="8.5703125" style="50" customWidth="1"/>
    <col min="471" max="471" width="9.140625" style="50"/>
    <col min="472" max="472" width="8.5703125" style="50" customWidth="1"/>
    <col min="473" max="709" width="9.140625" style="50"/>
    <col min="710" max="710" width="16.28515625" style="50" customWidth="1"/>
    <col min="711" max="711" width="38.85546875" style="50" customWidth="1"/>
    <col min="712" max="717" width="3.7109375" style="50" customWidth="1"/>
    <col min="718" max="718" width="8.140625" style="50" customWidth="1"/>
    <col min="719" max="724" width="5.42578125" style="50" customWidth="1"/>
    <col min="725" max="726" width="8.5703125" style="50" customWidth="1"/>
    <col min="727" max="727" width="9.140625" style="50"/>
    <col min="728" max="728" width="8.5703125" style="50" customWidth="1"/>
    <col min="729" max="965" width="9.140625" style="50"/>
    <col min="966" max="966" width="16.28515625" style="50" customWidth="1"/>
    <col min="967" max="967" width="38.85546875" style="50" customWidth="1"/>
    <col min="968" max="973" width="3.7109375" style="50" customWidth="1"/>
    <col min="974" max="974" width="8.140625" style="50" customWidth="1"/>
    <col min="975" max="980" width="5.42578125" style="50" customWidth="1"/>
    <col min="981" max="982" width="8.5703125" style="50" customWidth="1"/>
    <col min="983" max="983" width="9.140625" style="50"/>
    <col min="984" max="984" width="8.5703125" style="50" customWidth="1"/>
    <col min="985" max="1221" width="9.140625" style="50"/>
    <col min="1222" max="1222" width="16.28515625" style="50" customWidth="1"/>
    <col min="1223" max="1223" width="38.85546875" style="50" customWidth="1"/>
    <col min="1224" max="1229" width="3.7109375" style="50" customWidth="1"/>
    <col min="1230" max="1230" width="8.140625" style="50" customWidth="1"/>
    <col min="1231" max="1236" width="5.42578125" style="50" customWidth="1"/>
    <col min="1237" max="1238" width="8.5703125" style="50" customWidth="1"/>
    <col min="1239" max="1239" width="9.140625" style="50"/>
    <col min="1240" max="1240" width="8.5703125" style="50" customWidth="1"/>
    <col min="1241" max="1477" width="9.140625" style="50"/>
    <col min="1478" max="1478" width="16.28515625" style="50" customWidth="1"/>
    <col min="1479" max="1479" width="38.85546875" style="50" customWidth="1"/>
    <col min="1480" max="1485" width="3.7109375" style="50" customWidth="1"/>
    <col min="1486" max="1486" width="8.140625" style="50" customWidth="1"/>
    <col min="1487" max="1492" width="5.42578125" style="50" customWidth="1"/>
    <col min="1493" max="1494" width="8.5703125" style="50" customWidth="1"/>
    <col min="1495" max="1495" width="9.140625" style="50"/>
    <col min="1496" max="1496" width="8.5703125" style="50" customWidth="1"/>
    <col min="1497" max="1733" width="9.140625" style="50"/>
    <col min="1734" max="1734" width="16.28515625" style="50" customWidth="1"/>
    <col min="1735" max="1735" width="38.85546875" style="50" customWidth="1"/>
    <col min="1736" max="1741" width="3.7109375" style="50" customWidth="1"/>
    <col min="1742" max="1742" width="8.140625" style="50" customWidth="1"/>
    <col min="1743" max="1748" width="5.42578125" style="50" customWidth="1"/>
    <col min="1749" max="1750" width="8.5703125" style="50" customWidth="1"/>
    <col min="1751" max="1751" width="9.140625" style="50"/>
    <col min="1752" max="1752" width="8.5703125" style="50" customWidth="1"/>
    <col min="1753" max="1989" width="9.140625" style="50"/>
    <col min="1990" max="1990" width="16.28515625" style="50" customWidth="1"/>
    <col min="1991" max="1991" width="38.85546875" style="50" customWidth="1"/>
    <col min="1992" max="1997" width="3.7109375" style="50" customWidth="1"/>
    <col min="1998" max="1998" width="8.140625" style="50" customWidth="1"/>
    <col min="1999" max="2004" width="5.42578125" style="50" customWidth="1"/>
    <col min="2005" max="2006" width="8.5703125" style="50" customWidth="1"/>
    <col min="2007" max="2007" width="9.140625" style="50"/>
    <col min="2008" max="2008" width="8.5703125" style="50" customWidth="1"/>
    <col min="2009" max="2245" width="9.140625" style="50"/>
    <col min="2246" max="2246" width="16.28515625" style="50" customWidth="1"/>
    <col min="2247" max="2247" width="38.85546875" style="50" customWidth="1"/>
    <col min="2248" max="2253" width="3.7109375" style="50" customWidth="1"/>
    <col min="2254" max="2254" width="8.140625" style="50" customWidth="1"/>
    <col min="2255" max="2260" width="5.42578125" style="50" customWidth="1"/>
    <col min="2261" max="2262" width="8.5703125" style="50" customWidth="1"/>
    <col min="2263" max="2263" width="9.140625" style="50"/>
    <col min="2264" max="2264" width="8.5703125" style="50" customWidth="1"/>
    <col min="2265" max="2501" width="9.140625" style="50"/>
    <col min="2502" max="2502" width="16.28515625" style="50" customWidth="1"/>
    <col min="2503" max="2503" width="38.85546875" style="50" customWidth="1"/>
    <col min="2504" max="2509" width="3.7109375" style="50" customWidth="1"/>
    <col min="2510" max="2510" width="8.140625" style="50" customWidth="1"/>
    <col min="2511" max="2516" width="5.42578125" style="50" customWidth="1"/>
    <col min="2517" max="2518" width="8.5703125" style="50" customWidth="1"/>
    <col min="2519" max="2519" width="9.140625" style="50"/>
    <col min="2520" max="2520" width="8.5703125" style="50" customWidth="1"/>
    <col min="2521" max="2757" width="9.140625" style="50"/>
    <col min="2758" max="2758" width="16.28515625" style="50" customWidth="1"/>
    <col min="2759" max="2759" width="38.85546875" style="50" customWidth="1"/>
    <col min="2760" max="2765" width="3.7109375" style="50" customWidth="1"/>
    <col min="2766" max="2766" width="8.140625" style="50" customWidth="1"/>
    <col min="2767" max="2772" width="5.42578125" style="50" customWidth="1"/>
    <col min="2773" max="2774" width="8.5703125" style="50" customWidth="1"/>
    <col min="2775" max="2775" width="9.140625" style="50"/>
    <col min="2776" max="2776" width="8.5703125" style="50" customWidth="1"/>
    <col min="2777" max="3013" width="9.140625" style="50"/>
    <col min="3014" max="3014" width="16.28515625" style="50" customWidth="1"/>
    <col min="3015" max="3015" width="38.85546875" style="50" customWidth="1"/>
    <col min="3016" max="3021" width="3.7109375" style="50" customWidth="1"/>
    <col min="3022" max="3022" width="8.140625" style="50" customWidth="1"/>
    <col min="3023" max="3028" width="5.42578125" style="50" customWidth="1"/>
    <col min="3029" max="3030" width="8.5703125" style="50" customWidth="1"/>
    <col min="3031" max="3031" width="9.140625" style="50"/>
    <col min="3032" max="3032" width="8.5703125" style="50" customWidth="1"/>
    <col min="3033" max="3269" width="9.140625" style="50"/>
    <col min="3270" max="3270" width="16.28515625" style="50" customWidth="1"/>
    <col min="3271" max="3271" width="38.85546875" style="50" customWidth="1"/>
    <col min="3272" max="3277" width="3.7109375" style="50" customWidth="1"/>
    <col min="3278" max="3278" width="8.140625" style="50" customWidth="1"/>
    <col min="3279" max="3284" width="5.42578125" style="50" customWidth="1"/>
    <col min="3285" max="3286" width="8.5703125" style="50" customWidth="1"/>
    <col min="3287" max="3287" width="9.140625" style="50"/>
    <col min="3288" max="3288" width="8.5703125" style="50" customWidth="1"/>
    <col min="3289" max="3525" width="9.140625" style="50"/>
    <col min="3526" max="3526" width="16.28515625" style="50" customWidth="1"/>
    <col min="3527" max="3527" width="38.85546875" style="50" customWidth="1"/>
    <col min="3528" max="3533" width="3.7109375" style="50" customWidth="1"/>
    <col min="3534" max="3534" width="8.140625" style="50" customWidth="1"/>
    <col min="3535" max="3540" width="5.42578125" style="50" customWidth="1"/>
    <col min="3541" max="3542" width="8.5703125" style="50" customWidth="1"/>
    <col min="3543" max="3543" width="9.140625" style="50"/>
    <col min="3544" max="3544" width="8.5703125" style="50" customWidth="1"/>
    <col min="3545" max="3781" width="9.140625" style="50"/>
    <col min="3782" max="3782" width="16.28515625" style="50" customWidth="1"/>
    <col min="3783" max="3783" width="38.85546875" style="50" customWidth="1"/>
    <col min="3784" max="3789" width="3.7109375" style="50" customWidth="1"/>
    <col min="3790" max="3790" width="8.140625" style="50" customWidth="1"/>
    <col min="3791" max="3796" width="5.42578125" style="50" customWidth="1"/>
    <col min="3797" max="3798" width="8.5703125" style="50" customWidth="1"/>
    <col min="3799" max="3799" width="9.140625" style="50"/>
    <col min="3800" max="3800" width="8.5703125" style="50" customWidth="1"/>
    <col min="3801" max="4037" width="9.140625" style="50"/>
    <col min="4038" max="4038" width="16.28515625" style="50" customWidth="1"/>
    <col min="4039" max="4039" width="38.85546875" style="50" customWidth="1"/>
    <col min="4040" max="4045" width="3.7109375" style="50" customWidth="1"/>
    <col min="4046" max="4046" width="8.140625" style="50" customWidth="1"/>
    <col min="4047" max="4052" width="5.42578125" style="50" customWidth="1"/>
    <col min="4053" max="4054" width="8.5703125" style="50" customWidth="1"/>
    <col min="4055" max="4055" width="9.140625" style="50"/>
    <col min="4056" max="4056" width="8.5703125" style="50" customWidth="1"/>
    <col min="4057" max="4293" width="9.140625" style="50"/>
    <col min="4294" max="4294" width="16.28515625" style="50" customWidth="1"/>
    <col min="4295" max="4295" width="38.85546875" style="50" customWidth="1"/>
    <col min="4296" max="4301" width="3.7109375" style="50" customWidth="1"/>
    <col min="4302" max="4302" width="8.140625" style="50" customWidth="1"/>
    <col min="4303" max="4308" width="5.42578125" style="50" customWidth="1"/>
    <col min="4309" max="4310" width="8.5703125" style="50" customWidth="1"/>
    <col min="4311" max="4311" width="9.140625" style="50"/>
    <col min="4312" max="4312" width="8.5703125" style="50" customWidth="1"/>
    <col min="4313" max="4549" width="9.140625" style="50"/>
    <col min="4550" max="4550" width="16.28515625" style="50" customWidth="1"/>
    <col min="4551" max="4551" width="38.85546875" style="50" customWidth="1"/>
    <col min="4552" max="4557" width="3.7109375" style="50" customWidth="1"/>
    <col min="4558" max="4558" width="8.140625" style="50" customWidth="1"/>
    <col min="4559" max="4564" width="5.42578125" style="50" customWidth="1"/>
    <col min="4565" max="4566" width="8.5703125" style="50" customWidth="1"/>
    <col min="4567" max="4567" width="9.140625" style="50"/>
    <col min="4568" max="4568" width="8.5703125" style="50" customWidth="1"/>
    <col min="4569" max="4805" width="9.140625" style="50"/>
    <col min="4806" max="4806" width="16.28515625" style="50" customWidth="1"/>
    <col min="4807" max="4807" width="38.85546875" style="50" customWidth="1"/>
    <col min="4808" max="4813" width="3.7109375" style="50" customWidth="1"/>
    <col min="4814" max="4814" width="8.140625" style="50" customWidth="1"/>
    <col min="4815" max="4820" width="5.42578125" style="50" customWidth="1"/>
    <col min="4821" max="4822" width="8.5703125" style="50" customWidth="1"/>
    <col min="4823" max="4823" width="9.140625" style="50"/>
    <col min="4824" max="4824" width="8.5703125" style="50" customWidth="1"/>
    <col min="4825" max="5061" width="9.140625" style="50"/>
    <col min="5062" max="5062" width="16.28515625" style="50" customWidth="1"/>
    <col min="5063" max="5063" width="38.85546875" style="50" customWidth="1"/>
    <col min="5064" max="5069" width="3.7109375" style="50" customWidth="1"/>
    <col min="5070" max="5070" width="8.140625" style="50" customWidth="1"/>
    <col min="5071" max="5076" width="5.42578125" style="50" customWidth="1"/>
    <col min="5077" max="5078" width="8.5703125" style="50" customWidth="1"/>
    <col min="5079" max="5079" width="9.140625" style="50"/>
    <col min="5080" max="5080" width="8.5703125" style="50" customWidth="1"/>
    <col min="5081" max="5317" width="9.140625" style="50"/>
    <col min="5318" max="5318" width="16.28515625" style="50" customWidth="1"/>
    <col min="5319" max="5319" width="38.85546875" style="50" customWidth="1"/>
    <col min="5320" max="5325" width="3.7109375" style="50" customWidth="1"/>
    <col min="5326" max="5326" width="8.140625" style="50" customWidth="1"/>
    <col min="5327" max="5332" width="5.42578125" style="50" customWidth="1"/>
    <col min="5333" max="5334" width="8.5703125" style="50" customWidth="1"/>
    <col min="5335" max="5335" width="9.140625" style="50"/>
    <col min="5336" max="5336" width="8.5703125" style="50" customWidth="1"/>
    <col min="5337" max="5573" width="9.140625" style="50"/>
    <col min="5574" max="5574" width="16.28515625" style="50" customWidth="1"/>
    <col min="5575" max="5575" width="38.85546875" style="50" customWidth="1"/>
    <col min="5576" max="5581" width="3.7109375" style="50" customWidth="1"/>
    <col min="5582" max="5582" width="8.140625" style="50" customWidth="1"/>
    <col min="5583" max="5588" width="5.42578125" style="50" customWidth="1"/>
    <col min="5589" max="5590" width="8.5703125" style="50" customWidth="1"/>
    <col min="5591" max="5591" width="9.140625" style="50"/>
    <col min="5592" max="5592" width="8.5703125" style="50" customWidth="1"/>
    <col min="5593" max="5829" width="9.140625" style="50"/>
    <col min="5830" max="5830" width="16.28515625" style="50" customWidth="1"/>
    <col min="5831" max="5831" width="38.85546875" style="50" customWidth="1"/>
    <col min="5832" max="5837" width="3.7109375" style="50" customWidth="1"/>
    <col min="5838" max="5838" width="8.140625" style="50" customWidth="1"/>
    <col min="5839" max="5844" width="5.42578125" style="50" customWidth="1"/>
    <col min="5845" max="5846" width="8.5703125" style="50" customWidth="1"/>
    <col min="5847" max="5847" width="9.140625" style="50"/>
    <col min="5848" max="5848" width="8.5703125" style="50" customWidth="1"/>
    <col min="5849" max="6085" width="9.140625" style="50"/>
    <col min="6086" max="6086" width="16.28515625" style="50" customWidth="1"/>
    <col min="6087" max="6087" width="38.85546875" style="50" customWidth="1"/>
    <col min="6088" max="6093" width="3.7109375" style="50" customWidth="1"/>
    <col min="6094" max="6094" width="8.140625" style="50" customWidth="1"/>
    <col min="6095" max="6100" width="5.42578125" style="50" customWidth="1"/>
    <col min="6101" max="6102" width="8.5703125" style="50" customWidth="1"/>
    <col min="6103" max="6103" width="9.140625" style="50"/>
    <col min="6104" max="6104" width="8.5703125" style="50" customWidth="1"/>
    <col min="6105" max="6341" width="9.140625" style="50"/>
    <col min="6342" max="6342" width="16.28515625" style="50" customWidth="1"/>
    <col min="6343" max="6343" width="38.85546875" style="50" customWidth="1"/>
    <col min="6344" max="6349" width="3.7109375" style="50" customWidth="1"/>
    <col min="6350" max="6350" width="8.140625" style="50" customWidth="1"/>
    <col min="6351" max="6356" width="5.42578125" style="50" customWidth="1"/>
    <col min="6357" max="6358" width="8.5703125" style="50" customWidth="1"/>
    <col min="6359" max="6359" width="9.140625" style="50"/>
    <col min="6360" max="6360" width="8.5703125" style="50" customWidth="1"/>
    <col min="6361" max="6597" width="9.140625" style="50"/>
    <col min="6598" max="6598" width="16.28515625" style="50" customWidth="1"/>
    <col min="6599" max="6599" width="38.85546875" style="50" customWidth="1"/>
    <col min="6600" max="6605" width="3.7109375" style="50" customWidth="1"/>
    <col min="6606" max="6606" width="8.140625" style="50" customWidth="1"/>
    <col min="6607" max="6612" width="5.42578125" style="50" customWidth="1"/>
    <col min="6613" max="6614" width="8.5703125" style="50" customWidth="1"/>
    <col min="6615" max="6615" width="9.140625" style="50"/>
    <col min="6616" max="6616" width="8.5703125" style="50" customWidth="1"/>
    <col min="6617" max="6853" width="9.140625" style="50"/>
    <col min="6854" max="6854" width="16.28515625" style="50" customWidth="1"/>
    <col min="6855" max="6855" width="38.85546875" style="50" customWidth="1"/>
    <col min="6856" max="6861" width="3.7109375" style="50" customWidth="1"/>
    <col min="6862" max="6862" width="8.140625" style="50" customWidth="1"/>
    <col min="6863" max="6868" width="5.42578125" style="50" customWidth="1"/>
    <col min="6869" max="6870" width="8.5703125" style="50" customWidth="1"/>
    <col min="6871" max="6871" width="9.140625" style="50"/>
    <col min="6872" max="6872" width="8.5703125" style="50" customWidth="1"/>
    <col min="6873" max="7109" width="9.140625" style="50"/>
    <col min="7110" max="7110" width="16.28515625" style="50" customWidth="1"/>
    <col min="7111" max="7111" width="38.85546875" style="50" customWidth="1"/>
    <col min="7112" max="7117" width="3.7109375" style="50" customWidth="1"/>
    <col min="7118" max="7118" width="8.140625" style="50" customWidth="1"/>
    <col min="7119" max="7124" width="5.42578125" style="50" customWidth="1"/>
    <col min="7125" max="7126" width="8.5703125" style="50" customWidth="1"/>
    <col min="7127" max="7127" width="9.140625" style="50"/>
    <col min="7128" max="7128" width="8.5703125" style="50" customWidth="1"/>
    <col min="7129" max="7365" width="9.140625" style="50"/>
    <col min="7366" max="7366" width="16.28515625" style="50" customWidth="1"/>
    <col min="7367" max="7367" width="38.85546875" style="50" customWidth="1"/>
    <col min="7368" max="7373" width="3.7109375" style="50" customWidth="1"/>
    <col min="7374" max="7374" width="8.140625" style="50" customWidth="1"/>
    <col min="7375" max="7380" width="5.42578125" style="50" customWidth="1"/>
    <col min="7381" max="7382" width="8.5703125" style="50" customWidth="1"/>
    <col min="7383" max="7383" width="9.140625" style="50"/>
    <col min="7384" max="7384" width="8.5703125" style="50" customWidth="1"/>
    <col min="7385" max="7621" width="9.140625" style="50"/>
    <col min="7622" max="7622" width="16.28515625" style="50" customWidth="1"/>
    <col min="7623" max="7623" width="38.85546875" style="50" customWidth="1"/>
    <col min="7624" max="7629" width="3.7109375" style="50" customWidth="1"/>
    <col min="7630" max="7630" width="8.140625" style="50" customWidth="1"/>
    <col min="7631" max="7636" width="5.42578125" style="50" customWidth="1"/>
    <col min="7637" max="7638" width="8.5703125" style="50" customWidth="1"/>
    <col min="7639" max="7639" width="9.140625" style="50"/>
    <col min="7640" max="7640" width="8.5703125" style="50" customWidth="1"/>
    <col min="7641" max="7877" width="9.140625" style="50"/>
    <col min="7878" max="7878" width="16.28515625" style="50" customWidth="1"/>
    <col min="7879" max="7879" width="38.85546875" style="50" customWidth="1"/>
    <col min="7880" max="7885" width="3.7109375" style="50" customWidth="1"/>
    <col min="7886" max="7886" width="8.140625" style="50" customWidth="1"/>
    <col min="7887" max="7892" width="5.42578125" style="50" customWidth="1"/>
    <col min="7893" max="7894" width="8.5703125" style="50" customWidth="1"/>
    <col min="7895" max="7895" width="9.140625" style="50"/>
    <col min="7896" max="7896" width="8.5703125" style="50" customWidth="1"/>
    <col min="7897" max="8133" width="9.140625" style="50"/>
    <col min="8134" max="8134" width="16.28515625" style="50" customWidth="1"/>
    <col min="8135" max="8135" width="38.85546875" style="50" customWidth="1"/>
    <col min="8136" max="8141" width="3.7109375" style="50" customWidth="1"/>
    <col min="8142" max="8142" width="8.140625" style="50" customWidth="1"/>
    <col min="8143" max="8148" width="5.42578125" style="50" customWidth="1"/>
    <col min="8149" max="8150" width="8.5703125" style="50" customWidth="1"/>
    <col min="8151" max="8151" width="9.140625" style="50"/>
    <col min="8152" max="8152" width="8.5703125" style="50" customWidth="1"/>
    <col min="8153" max="8389" width="9.140625" style="50"/>
    <col min="8390" max="8390" width="16.28515625" style="50" customWidth="1"/>
    <col min="8391" max="8391" width="38.85546875" style="50" customWidth="1"/>
    <col min="8392" max="8397" width="3.7109375" style="50" customWidth="1"/>
    <col min="8398" max="8398" width="8.140625" style="50" customWidth="1"/>
    <col min="8399" max="8404" width="5.42578125" style="50" customWidth="1"/>
    <col min="8405" max="8406" width="8.5703125" style="50" customWidth="1"/>
    <col min="8407" max="8407" width="9.140625" style="50"/>
    <col min="8408" max="8408" width="8.5703125" style="50" customWidth="1"/>
    <col min="8409" max="8645" width="9.140625" style="50"/>
    <col min="8646" max="8646" width="16.28515625" style="50" customWidth="1"/>
    <col min="8647" max="8647" width="38.85546875" style="50" customWidth="1"/>
    <col min="8648" max="8653" width="3.7109375" style="50" customWidth="1"/>
    <col min="8654" max="8654" width="8.140625" style="50" customWidth="1"/>
    <col min="8655" max="8660" width="5.42578125" style="50" customWidth="1"/>
    <col min="8661" max="8662" width="8.5703125" style="50" customWidth="1"/>
    <col min="8663" max="8663" width="9.140625" style="50"/>
    <col min="8664" max="8664" width="8.5703125" style="50" customWidth="1"/>
    <col min="8665" max="8901" width="9.140625" style="50"/>
    <col min="8902" max="8902" width="16.28515625" style="50" customWidth="1"/>
    <col min="8903" max="8903" width="38.85546875" style="50" customWidth="1"/>
    <col min="8904" max="8909" width="3.7109375" style="50" customWidth="1"/>
    <col min="8910" max="8910" width="8.140625" style="50" customWidth="1"/>
    <col min="8911" max="8916" width="5.42578125" style="50" customWidth="1"/>
    <col min="8917" max="8918" width="8.5703125" style="50" customWidth="1"/>
    <col min="8919" max="8919" width="9.140625" style="50"/>
    <col min="8920" max="8920" width="8.5703125" style="50" customWidth="1"/>
    <col min="8921" max="9157" width="9.140625" style="50"/>
    <col min="9158" max="9158" width="16.28515625" style="50" customWidth="1"/>
    <col min="9159" max="9159" width="38.85546875" style="50" customWidth="1"/>
    <col min="9160" max="9165" width="3.7109375" style="50" customWidth="1"/>
    <col min="9166" max="9166" width="8.140625" style="50" customWidth="1"/>
    <col min="9167" max="9172" width="5.42578125" style="50" customWidth="1"/>
    <col min="9173" max="9174" width="8.5703125" style="50" customWidth="1"/>
    <col min="9175" max="9175" width="9.140625" style="50"/>
    <col min="9176" max="9176" width="8.5703125" style="50" customWidth="1"/>
    <col min="9177" max="9413" width="9.140625" style="50"/>
    <col min="9414" max="9414" width="16.28515625" style="50" customWidth="1"/>
    <col min="9415" max="9415" width="38.85546875" style="50" customWidth="1"/>
    <col min="9416" max="9421" width="3.7109375" style="50" customWidth="1"/>
    <col min="9422" max="9422" width="8.140625" style="50" customWidth="1"/>
    <col min="9423" max="9428" width="5.42578125" style="50" customWidth="1"/>
    <col min="9429" max="9430" width="8.5703125" style="50" customWidth="1"/>
    <col min="9431" max="9431" width="9.140625" style="50"/>
    <col min="9432" max="9432" width="8.5703125" style="50" customWidth="1"/>
    <col min="9433" max="9669" width="9.140625" style="50"/>
    <col min="9670" max="9670" width="16.28515625" style="50" customWidth="1"/>
    <col min="9671" max="9671" width="38.85546875" style="50" customWidth="1"/>
    <col min="9672" max="9677" width="3.7109375" style="50" customWidth="1"/>
    <col min="9678" max="9678" width="8.140625" style="50" customWidth="1"/>
    <col min="9679" max="9684" width="5.42578125" style="50" customWidth="1"/>
    <col min="9685" max="9686" width="8.5703125" style="50" customWidth="1"/>
    <col min="9687" max="9687" width="9.140625" style="50"/>
    <col min="9688" max="9688" width="8.5703125" style="50" customWidth="1"/>
    <col min="9689" max="9925" width="9.140625" style="50"/>
    <col min="9926" max="9926" width="16.28515625" style="50" customWidth="1"/>
    <col min="9927" max="9927" width="38.85546875" style="50" customWidth="1"/>
    <col min="9928" max="9933" width="3.7109375" style="50" customWidth="1"/>
    <col min="9934" max="9934" width="8.140625" style="50" customWidth="1"/>
    <col min="9935" max="9940" width="5.42578125" style="50" customWidth="1"/>
    <col min="9941" max="9942" width="8.5703125" style="50" customWidth="1"/>
    <col min="9943" max="9943" width="9.140625" style="50"/>
    <col min="9944" max="9944" width="8.5703125" style="50" customWidth="1"/>
    <col min="9945" max="10181" width="9.140625" style="50"/>
    <col min="10182" max="10182" width="16.28515625" style="50" customWidth="1"/>
    <col min="10183" max="10183" width="38.85546875" style="50" customWidth="1"/>
    <col min="10184" max="10189" width="3.7109375" style="50" customWidth="1"/>
    <col min="10190" max="10190" width="8.140625" style="50" customWidth="1"/>
    <col min="10191" max="10196" width="5.42578125" style="50" customWidth="1"/>
    <col min="10197" max="10198" width="8.5703125" style="50" customWidth="1"/>
    <col min="10199" max="10199" width="9.140625" style="50"/>
    <col min="10200" max="10200" width="8.5703125" style="50" customWidth="1"/>
    <col min="10201" max="10437" width="9.140625" style="50"/>
    <col min="10438" max="10438" width="16.28515625" style="50" customWidth="1"/>
    <col min="10439" max="10439" width="38.85546875" style="50" customWidth="1"/>
    <col min="10440" max="10445" width="3.7109375" style="50" customWidth="1"/>
    <col min="10446" max="10446" width="8.140625" style="50" customWidth="1"/>
    <col min="10447" max="10452" width="5.42578125" style="50" customWidth="1"/>
    <col min="10453" max="10454" width="8.5703125" style="50" customWidth="1"/>
    <col min="10455" max="10455" width="9.140625" style="50"/>
    <col min="10456" max="10456" width="8.5703125" style="50" customWidth="1"/>
    <col min="10457" max="10693" width="9.140625" style="50"/>
    <col min="10694" max="10694" width="16.28515625" style="50" customWidth="1"/>
    <col min="10695" max="10695" width="38.85546875" style="50" customWidth="1"/>
    <col min="10696" max="10701" width="3.7109375" style="50" customWidth="1"/>
    <col min="10702" max="10702" width="8.140625" style="50" customWidth="1"/>
    <col min="10703" max="10708" width="5.42578125" style="50" customWidth="1"/>
    <col min="10709" max="10710" width="8.5703125" style="50" customWidth="1"/>
    <col min="10711" max="10711" width="9.140625" style="50"/>
    <col min="10712" max="10712" width="8.5703125" style="50" customWidth="1"/>
    <col min="10713" max="10949" width="9.140625" style="50"/>
    <col min="10950" max="10950" width="16.28515625" style="50" customWidth="1"/>
    <col min="10951" max="10951" width="38.85546875" style="50" customWidth="1"/>
    <col min="10952" max="10957" width="3.7109375" style="50" customWidth="1"/>
    <col min="10958" max="10958" width="8.140625" style="50" customWidth="1"/>
    <col min="10959" max="10964" width="5.42578125" style="50" customWidth="1"/>
    <col min="10965" max="10966" width="8.5703125" style="50" customWidth="1"/>
    <col min="10967" max="10967" width="9.140625" style="50"/>
    <col min="10968" max="10968" width="8.5703125" style="50" customWidth="1"/>
    <col min="10969" max="11205" width="9.140625" style="50"/>
    <col min="11206" max="11206" width="16.28515625" style="50" customWidth="1"/>
    <col min="11207" max="11207" width="38.85546875" style="50" customWidth="1"/>
    <col min="11208" max="11213" width="3.7109375" style="50" customWidth="1"/>
    <col min="11214" max="11214" width="8.140625" style="50" customWidth="1"/>
    <col min="11215" max="11220" width="5.42578125" style="50" customWidth="1"/>
    <col min="11221" max="11222" width="8.5703125" style="50" customWidth="1"/>
    <col min="11223" max="11223" width="9.140625" style="50"/>
    <col min="11224" max="11224" width="8.5703125" style="50" customWidth="1"/>
    <col min="11225" max="11461" width="9.140625" style="50"/>
    <col min="11462" max="11462" width="16.28515625" style="50" customWidth="1"/>
    <col min="11463" max="11463" width="38.85546875" style="50" customWidth="1"/>
    <col min="11464" max="11469" width="3.7109375" style="50" customWidth="1"/>
    <col min="11470" max="11470" width="8.140625" style="50" customWidth="1"/>
    <col min="11471" max="11476" width="5.42578125" style="50" customWidth="1"/>
    <col min="11477" max="11478" width="8.5703125" style="50" customWidth="1"/>
    <col min="11479" max="11479" width="9.140625" style="50"/>
    <col min="11480" max="11480" width="8.5703125" style="50" customWidth="1"/>
    <col min="11481" max="11717" width="9.140625" style="50"/>
    <col min="11718" max="11718" width="16.28515625" style="50" customWidth="1"/>
    <col min="11719" max="11719" width="38.85546875" style="50" customWidth="1"/>
    <col min="11720" max="11725" width="3.7109375" style="50" customWidth="1"/>
    <col min="11726" max="11726" width="8.140625" style="50" customWidth="1"/>
    <col min="11727" max="11732" width="5.42578125" style="50" customWidth="1"/>
    <col min="11733" max="11734" width="8.5703125" style="50" customWidth="1"/>
    <col min="11735" max="11735" width="9.140625" style="50"/>
    <col min="11736" max="11736" width="8.5703125" style="50" customWidth="1"/>
    <col min="11737" max="11973" width="9.140625" style="50"/>
    <col min="11974" max="11974" width="16.28515625" style="50" customWidth="1"/>
    <col min="11975" max="11975" width="38.85546875" style="50" customWidth="1"/>
    <col min="11976" max="11981" width="3.7109375" style="50" customWidth="1"/>
    <col min="11982" max="11982" width="8.140625" style="50" customWidth="1"/>
    <col min="11983" max="11988" width="5.42578125" style="50" customWidth="1"/>
    <col min="11989" max="11990" width="8.5703125" style="50" customWidth="1"/>
    <col min="11991" max="11991" width="9.140625" style="50"/>
    <col min="11992" max="11992" width="8.5703125" style="50" customWidth="1"/>
    <col min="11993" max="12229" width="9.140625" style="50"/>
    <col min="12230" max="12230" width="16.28515625" style="50" customWidth="1"/>
    <col min="12231" max="12231" width="38.85546875" style="50" customWidth="1"/>
    <col min="12232" max="12237" width="3.7109375" style="50" customWidth="1"/>
    <col min="12238" max="12238" width="8.140625" style="50" customWidth="1"/>
    <col min="12239" max="12244" width="5.42578125" style="50" customWidth="1"/>
    <col min="12245" max="12246" width="8.5703125" style="50" customWidth="1"/>
    <col min="12247" max="12247" width="9.140625" style="50"/>
    <col min="12248" max="12248" width="8.5703125" style="50" customWidth="1"/>
    <col min="12249" max="12485" width="9.140625" style="50"/>
    <col min="12486" max="12486" width="16.28515625" style="50" customWidth="1"/>
    <col min="12487" max="12487" width="38.85546875" style="50" customWidth="1"/>
    <col min="12488" max="12493" width="3.7109375" style="50" customWidth="1"/>
    <col min="12494" max="12494" width="8.140625" style="50" customWidth="1"/>
    <col min="12495" max="12500" width="5.42578125" style="50" customWidth="1"/>
    <col min="12501" max="12502" width="8.5703125" style="50" customWidth="1"/>
    <col min="12503" max="12503" width="9.140625" style="50"/>
    <col min="12504" max="12504" width="8.5703125" style="50" customWidth="1"/>
    <col min="12505" max="12741" width="9.140625" style="50"/>
    <col min="12742" max="12742" width="16.28515625" style="50" customWidth="1"/>
    <col min="12743" max="12743" width="38.85546875" style="50" customWidth="1"/>
    <col min="12744" max="12749" width="3.7109375" style="50" customWidth="1"/>
    <col min="12750" max="12750" width="8.140625" style="50" customWidth="1"/>
    <col min="12751" max="12756" width="5.42578125" style="50" customWidth="1"/>
    <col min="12757" max="12758" width="8.5703125" style="50" customWidth="1"/>
    <col min="12759" max="12759" width="9.140625" style="50"/>
    <col min="12760" max="12760" width="8.5703125" style="50" customWidth="1"/>
    <col min="12761" max="12997" width="9.140625" style="50"/>
    <col min="12998" max="12998" width="16.28515625" style="50" customWidth="1"/>
    <col min="12999" max="12999" width="38.85546875" style="50" customWidth="1"/>
    <col min="13000" max="13005" width="3.7109375" style="50" customWidth="1"/>
    <col min="13006" max="13006" width="8.140625" style="50" customWidth="1"/>
    <col min="13007" max="13012" width="5.42578125" style="50" customWidth="1"/>
    <col min="13013" max="13014" width="8.5703125" style="50" customWidth="1"/>
    <col min="13015" max="13015" width="9.140625" style="50"/>
    <col min="13016" max="13016" width="8.5703125" style="50" customWidth="1"/>
    <col min="13017" max="13253" width="9.140625" style="50"/>
    <col min="13254" max="13254" width="16.28515625" style="50" customWidth="1"/>
    <col min="13255" max="13255" width="38.85546875" style="50" customWidth="1"/>
    <col min="13256" max="13261" width="3.7109375" style="50" customWidth="1"/>
    <col min="13262" max="13262" width="8.140625" style="50" customWidth="1"/>
    <col min="13263" max="13268" width="5.42578125" style="50" customWidth="1"/>
    <col min="13269" max="13270" width="8.5703125" style="50" customWidth="1"/>
    <col min="13271" max="13271" width="9.140625" style="50"/>
    <col min="13272" max="13272" width="8.5703125" style="50" customWidth="1"/>
    <col min="13273" max="13509" width="9.140625" style="50"/>
    <col min="13510" max="13510" width="16.28515625" style="50" customWidth="1"/>
    <col min="13511" max="13511" width="38.85546875" style="50" customWidth="1"/>
    <col min="13512" max="13517" width="3.7109375" style="50" customWidth="1"/>
    <col min="13518" max="13518" width="8.140625" style="50" customWidth="1"/>
    <col min="13519" max="13524" width="5.42578125" style="50" customWidth="1"/>
    <col min="13525" max="13526" width="8.5703125" style="50" customWidth="1"/>
    <col min="13527" max="13527" width="9.140625" style="50"/>
    <col min="13528" max="13528" width="8.5703125" style="50" customWidth="1"/>
    <col min="13529" max="13765" width="9.140625" style="50"/>
    <col min="13766" max="13766" width="16.28515625" style="50" customWidth="1"/>
    <col min="13767" max="13767" width="38.85546875" style="50" customWidth="1"/>
    <col min="13768" max="13773" width="3.7109375" style="50" customWidth="1"/>
    <col min="13774" max="13774" width="8.140625" style="50" customWidth="1"/>
    <col min="13775" max="13780" width="5.42578125" style="50" customWidth="1"/>
    <col min="13781" max="13782" width="8.5703125" style="50" customWidth="1"/>
    <col min="13783" max="13783" width="9.140625" style="50"/>
    <col min="13784" max="13784" width="8.5703125" style="50" customWidth="1"/>
    <col min="13785" max="14021" width="9.140625" style="50"/>
    <col min="14022" max="14022" width="16.28515625" style="50" customWidth="1"/>
    <col min="14023" max="14023" width="38.85546875" style="50" customWidth="1"/>
    <col min="14024" max="14029" width="3.7109375" style="50" customWidth="1"/>
    <col min="14030" max="14030" width="8.140625" style="50" customWidth="1"/>
    <col min="14031" max="14036" width="5.42578125" style="50" customWidth="1"/>
    <col min="14037" max="14038" width="8.5703125" style="50" customWidth="1"/>
    <col min="14039" max="14039" width="9.140625" style="50"/>
    <col min="14040" max="14040" width="8.5703125" style="50" customWidth="1"/>
    <col min="14041" max="14277" width="9.140625" style="50"/>
    <col min="14278" max="14278" width="16.28515625" style="50" customWidth="1"/>
    <col min="14279" max="14279" width="38.85546875" style="50" customWidth="1"/>
    <col min="14280" max="14285" width="3.7109375" style="50" customWidth="1"/>
    <col min="14286" max="14286" width="8.140625" style="50" customWidth="1"/>
    <col min="14287" max="14292" width="5.42578125" style="50" customWidth="1"/>
    <col min="14293" max="14294" width="8.5703125" style="50" customWidth="1"/>
    <col min="14295" max="14295" width="9.140625" style="50"/>
    <col min="14296" max="14296" width="8.5703125" style="50" customWidth="1"/>
    <col min="14297" max="14533" width="9.140625" style="50"/>
    <col min="14534" max="14534" width="16.28515625" style="50" customWidth="1"/>
    <col min="14535" max="14535" width="38.85546875" style="50" customWidth="1"/>
    <col min="14536" max="14541" width="3.7109375" style="50" customWidth="1"/>
    <col min="14542" max="14542" width="8.140625" style="50" customWidth="1"/>
    <col min="14543" max="14548" width="5.42578125" style="50" customWidth="1"/>
    <col min="14549" max="14550" width="8.5703125" style="50" customWidth="1"/>
    <col min="14551" max="14551" width="9.140625" style="50"/>
    <col min="14552" max="14552" width="8.5703125" style="50" customWidth="1"/>
    <col min="14553" max="14789" width="9.140625" style="50"/>
    <col min="14790" max="14790" width="16.28515625" style="50" customWidth="1"/>
    <col min="14791" max="14791" width="38.85546875" style="50" customWidth="1"/>
    <col min="14792" max="14797" width="3.7109375" style="50" customWidth="1"/>
    <col min="14798" max="14798" width="8.140625" style="50" customWidth="1"/>
    <col min="14799" max="14804" width="5.42578125" style="50" customWidth="1"/>
    <col min="14805" max="14806" width="8.5703125" style="50" customWidth="1"/>
    <col min="14807" max="14807" width="9.140625" style="50"/>
    <col min="14808" max="14808" width="8.5703125" style="50" customWidth="1"/>
    <col min="14809" max="15045" width="9.140625" style="50"/>
    <col min="15046" max="15046" width="16.28515625" style="50" customWidth="1"/>
    <col min="15047" max="15047" width="38.85546875" style="50" customWidth="1"/>
    <col min="15048" max="15053" width="3.7109375" style="50" customWidth="1"/>
    <col min="15054" max="15054" width="8.140625" style="50" customWidth="1"/>
    <col min="15055" max="15060" width="5.42578125" style="50" customWidth="1"/>
    <col min="15061" max="15062" width="8.5703125" style="50" customWidth="1"/>
    <col min="15063" max="15063" width="9.140625" style="50"/>
    <col min="15064" max="15064" width="8.5703125" style="50" customWidth="1"/>
    <col min="15065" max="15301" width="9.140625" style="50"/>
    <col min="15302" max="15302" width="16.28515625" style="50" customWidth="1"/>
    <col min="15303" max="15303" width="38.85546875" style="50" customWidth="1"/>
    <col min="15304" max="15309" width="3.7109375" style="50" customWidth="1"/>
    <col min="15310" max="15310" width="8.140625" style="50" customWidth="1"/>
    <col min="15311" max="15316" width="5.42578125" style="50" customWidth="1"/>
    <col min="15317" max="15318" width="8.5703125" style="50" customWidth="1"/>
    <col min="15319" max="15319" width="9.140625" style="50"/>
    <col min="15320" max="15320" width="8.5703125" style="50" customWidth="1"/>
    <col min="15321" max="15557" width="9.140625" style="50"/>
    <col min="15558" max="15558" width="16.28515625" style="50" customWidth="1"/>
    <col min="15559" max="15559" width="38.85546875" style="50" customWidth="1"/>
    <col min="15560" max="15565" width="3.7109375" style="50" customWidth="1"/>
    <col min="15566" max="15566" width="8.140625" style="50" customWidth="1"/>
    <col min="15567" max="15572" width="5.42578125" style="50" customWidth="1"/>
    <col min="15573" max="15574" width="8.5703125" style="50" customWidth="1"/>
    <col min="15575" max="15575" width="9.140625" style="50"/>
    <col min="15576" max="15576" width="8.5703125" style="50" customWidth="1"/>
    <col min="15577" max="15813" width="9.140625" style="50"/>
    <col min="15814" max="15814" width="16.28515625" style="50" customWidth="1"/>
    <col min="15815" max="15815" width="38.85546875" style="50" customWidth="1"/>
    <col min="15816" max="15821" width="3.7109375" style="50" customWidth="1"/>
    <col min="15822" max="15822" width="8.140625" style="50" customWidth="1"/>
    <col min="15823" max="15828" width="5.42578125" style="50" customWidth="1"/>
    <col min="15829" max="15830" width="8.5703125" style="50" customWidth="1"/>
    <col min="15831" max="15831" width="9.140625" style="50"/>
    <col min="15832" max="15832" width="8.5703125" style="50" customWidth="1"/>
    <col min="15833" max="16069" width="9.140625" style="50"/>
    <col min="16070" max="16070" width="16.28515625" style="50" customWidth="1"/>
    <col min="16071" max="16071" width="38.85546875" style="50" customWidth="1"/>
    <col min="16072" max="16077" width="3.7109375" style="50" customWidth="1"/>
    <col min="16078" max="16078" width="8.140625" style="50" customWidth="1"/>
    <col min="16079" max="16084" width="5.42578125" style="50" customWidth="1"/>
    <col min="16085" max="16086" width="8.5703125" style="50" customWidth="1"/>
    <col min="16087" max="16087" width="9.140625" style="50"/>
    <col min="16088" max="16088" width="8.5703125" style="50" customWidth="1"/>
    <col min="16089" max="16384" width="9.140625" style="50"/>
  </cols>
  <sheetData>
    <row r="1" spans="1:18" s="4" customFormat="1" ht="28.5" customHeight="1">
      <c r="A1" s="1"/>
      <c r="B1" s="2"/>
      <c r="C1" s="2" t="s">
        <v>0</v>
      </c>
      <c r="D1" s="2"/>
      <c r="E1" s="2"/>
      <c r="F1" s="2"/>
      <c r="G1" s="2"/>
      <c r="H1" s="2"/>
      <c r="I1" s="3"/>
      <c r="J1" s="3"/>
      <c r="K1" s="3"/>
      <c r="L1" s="3"/>
      <c r="M1" s="3"/>
      <c r="N1" s="3"/>
      <c r="P1" s="65"/>
    </row>
    <row r="2" spans="1:18" s="4" customFormat="1" ht="21.75" customHeight="1">
      <c r="A2" s="1"/>
      <c r="B2" s="2"/>
      <c r="C2" s="6" t="s">
        <v>1</v>
      </c>
      <c r="D2" s="2"/>
      <c r="E2" s="2"/>
      <c r="F2" s="2"/>
      <c r="G2" s="2"/>
      <c r="H2" s="2"/>
      <c r="I2" s="3"/>
      <c r="J2" s="3"/>
      <c r="K2" s="3"/>
      <c r="L2" s="3"/>
      <c r="M2" s="3"/>
      <c r="N2" s="3"/>
      <c r="P2" s="65"/>
    </row>
    <row r="3" spans="1:18" s="4" customFormat="1" ht="18" customHeight="1">
      <c r="A3" s="1"/>
      <c r="B3" s="7"/>
      <c r="C3" s="8" t="s">
        <v>2</v>
      </c>
      <c r="I3" s="9"/>
      <c r="J3" s="9"/>
      <c r="K3" s="9"/>
      <c r="L3" s="9"/>
      <c r="M3" s="9"/>
      <c r="N3" s="10"/>
      <c r="P3" s="65"/>
    </row>
    <row r="4" spans="1:18" s="17" customFormat="1" ht="22.5" customHeight="1">
      <c r="A4" s="11"/>
      <c r="B4" s="12" t="s">
        <v>3</v>
      </c>
      <c r="C4" s="13" t="s">
        <v>4</v>
      </c>
      <c r="D4" s="14" t="s">
        <v>5</v>
      </c>
      <c r="E4" s="14"/>
      <c r="F4" s="12"/>
      <c r="G4" s="12"/>
      <c r="H4" s="13"/>
      <c r="I4" s="15"/>
      <c r="J4" s="15"/>
      <c r="K4" s="15"/>
      <c r="L4" s="15"/>
      <c r="M4" s="15"/>
      <c r="N4" s="15"/>
      <c r="O4" s="16" t="s">
        <v>6</v>
      </c>
      <c r="P4" s="66"/>
    </row>
    <row r="5" spans="1:18" s="17" customFormat="1" ht="23.25" customHeight="1">
      <c r="A5" s="11"/>
      <c r="B5" s="5" t="s">
        <v>7</v>
      </c>
      <c r="C5" s="13" t="s">
        <v>8</v>
      </c>
      <c r="D5" s="18"/>
      <c r="E5" s="18"/>
      <c r="F5" s="18"/>
      <c r="G5" s="18"/>
      <c r="H5" s="18"/>
      <c r="I5" s="19" t="s">
        <v>9</v>
      </c>
      <c r="J5" s="19"/>
      <c r="K5" s="19" t="s">
        <v>10</v>
      </c>
      <c r="L5" s="19"/>
      <c r="M5" s="19"/>
      <c r="N5" s="19"/>
      <c r="P5" s="67"/>
    </row>
    <row r="6" spans="1:18" s="4" customFormat="1" ht="20.100000000000001" customHeight="1">
      <c r="A6" s="73" t="s">
        <v>11</v>
      </c>
      <c r="B6" s="21"/>
      <c r="C6" s="22"/>
      <c r="D6" s="23" t="s">
        <v>12</v>
      </c>
      <c r="E6" s="23"/>
      <c r="F6" s="23"/>
      <c r="G6" s="23"/>
      <c r="H6" s="23"/>
      <c r="I6" s="24"/>
      <c r="J6" s="24"/>
      <c r="K6" s="24"/>
      <c r="L6" s="24"/>
      <c r="M6" s="24"/>
      <c r="N6" s="24"/>
      <c r="O6" s="24"/>
      <c r="P6" s="68"/>
      <c r="Q6" s="25"/>
      <c r="R6" s="25"/>
    </row>
    <row r="7" spans="1:18" s="32" customFormat="1" ht="33.75" customHeight="1">
      <c r="A7" s="74"/>
      <c r="B7" s="26" t="s">
        <v>13</v>
      </c>
      <c r="C7" s="27"/>
      <c r="D7" s="28" t="s">
        <v>14</v>
      </c>
      <c r="E7" s="28"/>
      <c r="F7" s="28"/>
      <c r="G7" s="28"/>
      <c r="H7" s="28"/>
      <c r="I7" s="29" t="s">
        <v>15</v>
      </c>
      <c r="J7" s="76" t="s">
        <v>16</v>
      </c>
      <c r="K7" s="77"/>
      <c r="L7" s="77"/>
      <c r="M7" s="77"/>
      <c r="N7" s="77"/>
      <c r="O7" s="30" t="s">
        <v>17</v>
      </c>
      <c r="P7" s="78" t="s">
        <v>18</v>
      </c>
      <c r="Q7" s="79"/>
      <c r="R7" s="31" t="s">
        <v>19</v>
      </c>
    </row>
    <row r="8" spans="1:18" s="4" customFormat="1" ht="19.5" customHeight="1">
      <c r="A8" s="75"/>
      <c r="B8" s="33" t="s">
        <v>20</v>
      </c>
      <c r="C8" s="34" t="s">
        <v>21</v>
      </c>
      <c r="D8" s="35">
        <v>10</v>
      </c>
      <c r="E8" s="35">
        <v>10</v>
      </c>
      <c r="F8" s="35">
        <v>10</v>
      </c>
      <c r="G8" s="35">
        <v>10</v>
      </c>
      <c r="H8" s="35">
        <v>10</v>
      </c>
      <c r="I8" s="36">
        <v>0.15</v>
      </c>
      <c r="J8" s="37">
        <v>10</v>
      </c>
      <c r="K8" s="37">
        <v>10</v>
      </c>
      <c r="L8" s="37">
        <v>10</v>
      </c>
      <c r="M8" s="37">
        <v>10</v>
      </c>
      <c r="N8" s="37">
        <v>10</v>
      </c>
      <c r="O8" s="36">
        <v>0.1</v>
      </c>
      <c r="P8" s="38">
        <v>60</v>
      </c>
      <c r="Q8" s="39">
        <v>0.25</v>
      </c>
      <c r="R8" s="40">
        <f t="shared" ref="R8" si="0">I8+O8+Q8</f>
        <v>0.5</v>
      </c>
    </row>
    <row r="9" spans="1:18" s="4" customFormat="1" ht="18" customHeight="1">
      <c r="A9" s="41">
        <f>[2]Sec_E_Attendance!A8</f>
        <v>1</v>
      </c>
      <c r="B9" s="42">
        <f>[2]Sec_E_Attendance!B8</f>
        <v>12017019014</v>
      </c>
      <c r="C9" s="43" t="str">
        <f>[2]Sec_E_Attendance!C8</f>
        <v>ALI SULTAN</v>
      </c>
      <c r="D9" s="46">
        <v>8</v>
      </c>
      <c r="E9" s="46">
        <v>8</v>
      </c>
      <c r="F9" s="46">
        <v>9</v>
      </c>
      <c r="G9" s="44">
        <v>7</v>
      </c>
      <c r="H9" s="44">
        <v>8</v>
      </c>
      <c r="I9" s="45">
        <f>(($D9+$E9+$F9+$G9+$H9)/50)*15</f>
        <v>12</v>
      </c>
      <c r="J9" s="46">
        <f>$D9</f>
        <v>8</v>
      </c>
      <c r="K9" s="46">
        <f>$E9</f>
        <v>8</v>
      </c>
      <c r="L9" s="46">
        <f>$F9</f>
        <v>9</v>
      </c>
      <c r="M9" s="46">
        <f>$G9</f>
        <v>7</v>
      </c>
      <c r="N9" s="46">
        <f>$H9</f>
        <v>8</v>
      </c>
      <c r="O9" s="47">
        <f>(($J9+$K9+$L9+$M9+$N9)/50)*10</f>
        <v>8</v>
      </c>
      <c r="P9" s="46">
        <v>5.5</v>
      </c>
      <c r="Q9" s="48">
        <f t="shared" ref="Q9:Q47" si="1">ROUND(((P9/$P$8)*($Q$8*100)),2)</f>
        <v>2.29</v>
      </c>
      <c r="R9" s="47">
        <f t="shared" ref="R9:R54" si="2">$I9+$O9+$Q9</f>
        <v>22.29</v>
      </c>
    </row>
    <row r="10" spans="1:18" s="4" customFormat="1" ht="18" customHeight="1">
      <c r="A10" s="41">
        <f>[2]Sec_E_Attendance!A9</f>
        <v>2</v>
      </c>
      <c r="B10" s="42">
        <f>[2]Sec_E_Attendance!B9</f>
        <v>12017019021</v>
      </c>
      <c r="C10" s="43" t="str">
        <f>[2]Sec_E_Attendance!C9</f>
        <v>MUHAMMAD SAAD ABDULLAH</v>
      </c>
      <c r="D10" s="46">
        <v>0</v>
      </c>
      <c r="E10" s="46">
        <v>0</v>
      </c>
      <c r="F10" s="46">
        <v>0</v>
      </c>
      <c r="G10" s="44">
        <v>0</v>
      </c>
      <c r="H10" s="44">
        <v>0</v>
      </c>
      <c r="I10" s="45">
        <f t="shared" ref="I10:I54" si="3">(($D10+$E10+$F10+$G10+$H10)/50)*15</f>
        <v>0</v>
      </c>
      <c r="J10" s="46">
        <f t="shared" ref="J10:J54" si="4">$D10</f>
        <v>0</v>
      </c>
      <c r="K10" s="46">
        <f t="shared" ref="K10:K54" si="5">$E10</f>
        <v>0</v>
      </c>
      <c r="L10" s="46">
        <f t="shared" ref="L10:L54" si="6">$F10</f>
        <v>0</v>
      </c>
      <c r="M10" s="46">
        <f t="shared" ref="M10:M54" si="7">$G10</f>
        <v>0</v>
      </c>
      <c r="N10" s="46">
        <f t="shared" ref="N10:N54" si="8">$H10</f>
        <v>0</v>
      </c>
      <c r="O10" s="47">
        <f t="shared" ref="O10:O54" si="9">(($J10+$K10+$L10+$M10+$N10)/50)*10</f>
        <v>0</v>
      </c>
      <c r="P10" s="46">
        <v>0</v>
      </c>
      <c r="Q10" s="48">
        <f t="shared" si="1"/>
        <v>0</v>
      </c>
      <c r="R10" s="47">
        <f t="shared" si="2"/>
        <v>0</v>
      </c>
    </row>
    <row r="11" spans="1:18" s="4" customFormat="1" ht="18" customHeight="1">
      <c r="A11" s="41">
        <f>[2]Sec_E_Attendance!A10</f>
        <v>3</v>
      </c>
      <c r="B11" s="42">
        <f>[2]Sec_E_Attendance!B10</f>
        <v>12017019023</v>
      </c>
      <c r="C11" s="43" t="str">
        <f>[2]Sec_E_Attendance!C10</f>
        <v>HASSAN FAREEED CH</v>
      </c>
      <c r="D11" s="46">
        <v>4</v>
      </c>
      <c r="E11" s="46">
        <v>5</v>
      </c>
      <c r="F11" s="46">
        <v>0</v>
      </c>
      <c r="G11" s="44">
        <v>0</v>
      </c>
      <c r="H11" s="44">
        <v>4</v>
      </c>
      <c r="I11" s="45">
        <f t="shared" si="3"/>
        <v>3.9000000000000004</v>
      </c>
      <c r="J11" s="46">
        <f t="shared" si="4"/>
        <v>4</v>
      </c>
      <c r="K11" s="46">
        <f t="shared" si="5"/>
        <v>5</v>
      </c>
      <c r="L11" s="46">
        <f t="shared" si="6"/>
        <v>0</v>
      </c>
      <c r="M11" s="46">
        <f t="shared" si="7"/>
        <v>0</v>
      </c>
      <c r="N11" s="46">
        <f t="shared" si="8"/>
        <v>4</v>
      </c>
      <c r="O11" s="47">
        <f t="shared" si="9"/>
        <v>2.6</v>
      </c>
      <c r="P11" s="46">
        <v>16.5</v>
      </c>
      <c r="Q11" s="48">
        <f t="shared" si="1"/>
        <v>6.88</v>
      </c>
      <c r="R11" s="47">
        <f t="shared" si="2"/>
        <v>13.379999999999999</v>
      </c>
    </row>
    <row r="12" spans="1:18" s="4" customFormat="1" ht="18" customHeight="1">
      <c r="A12" s="41">
        <f>[2]Sec_E_Attendance!A11</f>
        <v>4</v>
      </c>
      <c r="B12" s="42">
        <f>[2]Sec_E_Attendance!B11</f>
        <v>12017019024</v>
      </c>
      <c r="C12" s="43" t="str">
        <f>[2]Sec_E_Attendance!C11</f>
        <v>ALI AHMAD</v>
      </c>
      <c r="D12" s="46">
        <v>1</v>
      </c>
      <c r="E12" s="46">
        <v>5</v>
      </c>
      <c r="F12" s="46">
        <v>0</v>
      </c>
      <c r="G12" s="44">
        <v>6</v>
      </c>
      <c r="H12" s="44">
        <v>4</v>
      </c>
      <c r="I12" s="45">
        <f t="shared" si="3"/>
        <v>4.8</v>
      </c>
      <c r="J12" s="46">
        <f t="shared" si="4"/>
        <v>1</v>
      </c>
      <c r="K12" s="46">
        <f t="shared" si="5"/>
        <v>5</v>
      </c>
      <c r="L12" s="46">
        <f t="shared" si="6"/>
        <v>0</v>
      </c>
      <c r="M12" s="46">
        <f t="shared" si="7"/>
        <v>6</v>
      </c>
      <c r="N12" s="46">
        <f t="shared" si="8"/>
        <v>4</v>
      </c>
      <c r="O12" s="47">
        <f t="shared" si="9"/>
        <v>3.2</v>
      </c>
      <c r="P12" s="46">
        <v>24.5</v>
      </c>
      <c r="Q12" s="48">
        <f t="shared" si="1"/>
        <v>10.210000000000001</v>
      </c>
      <c r="R12" s="47">
        <f t="shared" si="2"/>
        <v>18.21</v>
      </c>
    </row>
    <row r="13" spans="1:18" s="4" customFormat="1" ht="18" customHeight="1">
      <c r="A13" s="41">
        <f>[2]Sec_E_Attendance!A12</f>
        <v>5</v>
      </c>
      <c r="B13" s="42">
        <f>[2]Sec_E_Attendance!B12</f>
        <v>12017019032</v>
      </c>
      <c r="C13" s="43" t="str">
        <f>[2]Sec_E_Attendance!C12</f>
        <v>SYED MOHAMMAD HASNAIN SHAH</v>
      </c>
      <c r="D13" s="46">
        <v>3</v>
      </c>
      <c r="E13" s="46">
        <v>1</v>
      </c>
      <c r="F13" s="46">
        <v>10</v>
      </c>
      <c r="G13" s="44">
        <v>0</v>
      </c>
      <c r="H13" s="44">
        <v>0</v>
      </c>
      <c r="I13" s="45">
        <f t="shared" si="3"/>
        <v>4.2</v>
      </c>
      <c r="J13" s="46">
        <f t="shared" si="4"/>
        <v>3</v>
      </c>
      <c r="K13" s="46">
        <f t="shared" si="5"/>
        <v>1</v>
      </c>
      <c r="L13" s="46">
        <f t="shared" si="6"/>
        <v>10</v>
      </c>
      <c r="M13" s="46">
        <f t="shared" si="7"/>
        <v>0</v>
      </c>
      <c r="N13" s="46">
        <f t="shared" si="8"/>
        <v>0</v>
      </c>
      <c r="O13" s="47">
        <f t="shared" si="9"/>
        <v>2.8000000000000003</v>
      </c>
      <c r="P13" s="46">
        <v>40.5</v>
      </c>
      <c r="Q13" s="48">
        <f t="shared" si="1"/>
        <v>16.88</v>
      </c>
      <c r="R13" s="47">
        <f t="shared" si="2"/>
        <v>23.88</v>
      </c>
    </row>
    <row r="14" spans="1:18" s="4" customFormat="1" ht="18" customHeight="1">
      <c r="A14" s="41">
        <f>[2]Sec_E_Attendance!A13</f>
        <v>6</v>
      </c>
      <c r="B14" s="42">
        <f>[2]Sec_E_Attendance!B13</f>
        <v>12017019038</v>
      </c>
      <c r="C14" s="43" t="str">
        <f>[2]Sec_E_Attendance!C13</f>
        <v>SAYED IRFAN HAYDER</v>
      </c>
      <c r="D14" s="46">
        <v>4</v>
      </c>
      <c r="E14" s="46">
        <v>5</v>
      </c>
      <c r="F14" s="46">
        <v>6</v>
      </c>
      <c r="G14" s="44">
        <v>7</v>
      </c>
      <c r="H14" s="44">
        <v>6</v>
      </c>
      <c r="I14" s="45">
        <f t="shared" si="3"/>
        <v>8.4</v>
      </c>
      <c r="J14" s="46">
        <f t="shared" si="4"/>
        <v>4</v>
      </c>
      <c r="K14" s="46">
        <f t="shared" si="5"/>
        <v>5</v>
      </c>
      <c r="L14" s="46">
        <f t="shared" si="6"/>
        <v>6</v>
      </c>
      <c r="M14" s="46">
        <f t="shared" si="7"/>
        <v>7</v>
      </c>
      <c r="N14" s="46">
        <f t="shared" si="8"/>
        <v>6</v>
      </c>
      <c r="O14" s="47">
        <f t="shared" si="9"/>
        <v>5.6000000000000005</v>
      </c>
      <c r="P14" s="46">
        <v>34</v>
      </c>
      <c r="Q14" s="48">
        <f t="shared" si="1"/>
        <v>14.17</v>
      </c>
      <c r="R14" s="47">
        <f t="shared" si="2"/>
        <v>28.17</v>
      </c>
    </row>
    <row r="15" spans="1:18" s="4" customFormat="1" ht="18" customHeight="1">
      <c r="A15" s="41">
        <f>[2]Sec_E_Attendance!A14</f>
        <v>7</v>
      </c>
      <c r="B15" s="42">
        <f>[2]Sec_E_Attendance!B14</f>
        <v>12017019043</v>
      </c>
      <c r="C15" s="43" t="str">
        <f>[2]Sec_E_Attendance!C14</f>
        <v>SYED SHAHERYAR AHMED</v>
      </c>
      <c r="D15" s="46">
        <v>6</v>
      </c>
      <c r="E15" s="46">
        <v>10</v>
      </c>
      <c r="F15" s="46">
        <v>4</v>
      </c>
      <c r="G15" s="44">
        <v>8</v>
      </c>
      <c r="H15" s="44">
        <v>0</v>
      </c>
      <c r="I15" s="45">
        <f t="shared" si="3"/>
        <v>8.4</v>
      </c>
      <c r="J15" s="46">
        <f t="shared" si="4"/>
        <v>6</v>
      </c>
      <c r="K15" s="46">
        <f t="shared" si="5"/>
        <v>10</v>
      </c>
      <c r="L15" s="46">
        <f t="shared" si="6"/>
        <v>4</v>
      </c>
      <c r="M15" s="46">
        <f t="shared" si="7"/>
        <v>8</v>
      </c>
      <c r="N15" s="46">
        <f t="shared" si="8"/>
        <v>0</v>
      </c>
      <c r="O15" s="47">
        <f t="shared" si="9"/>
        <v>5.6000000000000005</v>
      </c>
      <c r="P15" s="46">
        <v>41.5</v>
      </c>
      <c r="Q15" s="48">
        <f t="shared" si="1"/>
        <v>17.29</v>
      </c>
      <c r="R15" s="47">
        <f t="shared" si="2"/>
        <v>31.29</v>
      </c>
    </row>
    <row r="16" spans="1:18" s="4" customFormat="1" ht="18" customHeight="1">
      <c r="A16" s="41">
        <f>[2]Sec_E_Attendance!A15</f>
        <v>8</v>
      </c>
      <c r="B16" s="42">
        <f>[2]Sec_E_Attendance!B15</f>
        <v>12017019044</v>
      </c>
      <c r="C16" s="43" t="str">
        <f>[2]Sec_E_Attendance!C15</f>
        <v>MUHAMMAD YASEEN HANIF</v>
      </c>
      <c r="D16" s="46">
        <v>5</v>
      </c>
      <c r="E16" s="46">
        <v>5</v>
      </c>
      <c r="F16" s="46">
        <v>5</v>
      </c>
      <c r="G16" s="44">
        <v>0</v>
      </c>
      <c r="H16" s="44">
        <v>7</v>
      </c>
      <c r="I16" s="45">
        <f t="shared" si="3"/>
        <v>6.6</v>
      </c>
      <c r="J16" s="46">
        <f t="shared" si="4"/>
        <v>5</v>
      </c>
      <c r="K16" s="46">
        <f t="shared" si="5"/>
        <v>5</v>
      </c>
      <c r="L16" s="46">
        <f t="shared" si="6"/>
        <v>5</v>
      </c>
      <c r="M16" s="46">
        <f t="shared" si="7"/>
        <v>0</v>
      </c>
      <c r="N16" s="46">
        <f t="shared" si="8"/>
        <v>7</v>
      </c>
      <c r="O16" s="47">
        <f t="shared" si="9"/>
        <v>4.4000000000000004</v>
      </c>
      <c r="P16" s="46">
        <v>38</v>
      </c>
      <c r="Q16" s="48">
        <f t="shared" si="1"/>
        <v>15.83</v>
      </c>
      <c r="R16" s="47">
        <f t="shared" si="2"/>
        <v>26.83</v>
      </c>
    </row>
    <row r="17" spans="1:18" s="4" customFormat="1" ht="18" customHeight="1">
      <c r="A17" s="41">
        <f>[2]Sec_E_Attendance!A16</f>
        <v>9</v>
      </c>
      <c r="B17" s="42">
        <f>[2]Sec_E_Attendance!B16</f>
        <v>12017019046</v>
      </c>
      <c r="C17" s="43" t="str">
        <f>[2]Sec_E_Attendance!C16</f>
        <v>ABDUL MATEEN JAMIL</v>
      </c>
      <c r="D17" s="46">
        <v>1</v>
      </c>
      <c r="E17" s="46">
        <v>2.5</v>
      </c>
      <c r="F17" s="46">
        <v>4</v>
      </c>
      <c r="G17" s="44">
        <v>5</v>
      </c>
      <c r="H17" s="44">
        <v>4</v>
      </c>
      <c r="I17" s="45">
        <f t="shared" si="3"/>
        <v>4.95</v>
      </c>
      <c r="J17" s="46">
        <f t="shared" si="4"/>
        <v>1</v>
      </c>
      <c r="K17" s="46">
        <f t="shared" si="5"/>
        <v>2.5</v>
      </c>
      <c r="L17" s="46">
        <f t="shared" si="6"/>
        <v>4</v>
      </c>
      <c r="M17" s="46">
        <f t="shared" si="7"/>
        <v>5</v>
      </c>
      <c r="N17" s="46">
        <f t="shared" si="8"/>
        <v>4</v>
      </c>
      <c r="O17" s="47">
        <f t="shared" si="9"/>
        <v>3.3000000000000003</v>
      </c>
      <c r="P17" s="46">
        <v>16</v>
      </c>
      <c r="Q17" s="48">
        <f t="shared" si="1"/>
        <v>6.67</v>
      </c>
      <c r="R17" s="47">
        <f t="shared" si="2"/>
        <v>14.92</v>
      </c>
    </row>
    <row r="18" spans="1:18" s="4" customFormat="1" ht="18" customHeight="1">
      <c r="A18" s="41">
        <f>[2]Sec_E_Attendance!A17</f>
        <v>10</v>
      </c>
      <c r="B18" s="42">
        <f>[2]Sec_E_Attendance!B17</f>
        <v>12017019056</v>
      </c>
      <c r="C18" s="43" t="str">
        <f>[2]Sec_E_Attendance!C17</f>
        <v>MUDASSAR BILAL</v>
      </c>
      <c r="D18" s="46">
        <v>4</v>
      </c>
      <c r="E18" s="46">
        <v>1</v>
      </c>
      <c r="F18" s="46">
        <v>0</v>
      </c>
      <c r="G18" s="44">
        <v>5</v>
      </c>
      <c r="H18" s="44">
        <v>7</v>
      </c>
      <c r="I18" s="45">
        <f t="shared" si="3"/>
        <v>5.1000000000000005</v>
      </c>
      <c r="J18" s="46">
        <f t="shared" si="4"/>
        <v>4</v>
      </c>
      <c r="K18" s="46">
        <f t="shared" si="5"/>
        <v>1</v>
      </c>
      <c r="L18" s="46">
        <f t="shared" si="6"/>
        <v>0</v>
      </c>
      <c r="M18" s="46">
        <f t="shared" si="7"/>
        <v>5</v>
      </c>
      <c r="N18" s="46">
        <f t="shared" si="8"/>
        <v>7</v>
      </c>
      <c r="O18" s="47">
        <f t="shared" si="9"/>
        <v>3.4000000000000004</v>
      </c>
      <c r="P18" s="46">
        <v>30.5</v>
      </c>
      <c r="Q18" s="48">
        <f t="shared" si="1"/>
        <v>12.71</v>
      </c>
      <c r="R18" s="47">
        <f t="shared" si="2"/>
        <v>21.21</v>
      </c>
    </row>
    <row r="19" spans="1:18" s="4" customFormat="1" ht="18" customHeight="1">
      <c r="A19" s="41">
        <f>[2]Sec_E_Attendance!A18</f>
        <v>11</v>
      </c>
      <c r="B19" s="42">
        <f>[2]Sec_E_Attendance!B18</f>
        <v>12017019067</v>
      </c>
      <c r="C19" s="43" t="str">
        <f>[2]Sec_E_Attendance!C18</f>
        <v>ALI RAZA ANWAR</v>
      </c>
      <c r="D19" s="46">
        <v>7</v>
      </c>
      <c r="E19" s="46">
        <v>7</v>
      </c>
      <c r="F19" s="46">
        <v>2</v>
      </c>
      <c r="G19" s="44">
        <v>8</v>
      </c>
      <c r="H19" s="44">
        <v>8</v>
      </c>
      <c r="I19" s="45">
        <f t="shared" si="3"/>
        <v>9.6</v>
      </c>
      <c r="J19" s="46">
        <f t="shared" si="4"/>
        <v>7</v>
      </c>
      <c r="K19" s="46">
        <f t="shared" si="5"/>
        <v>7</v>
      </c>
      <c r="L19" s="46">
        <f t="shared" si="6"/>
        <v>2</v>
      </c>
      <c r="M19" s="46">
        <f t="shared" si="7"/>
        <v>8</v>
      </c>
      <c r="N19" s="46">
        <f t="shared" si="8"/>
        <v>8</v>
      </c>
      <c r="O19" s="47">
        <f t="shared" si="9"/>
        <v>6.4</v>
      </c>
      <c r="P19" s="46">
        <v>10</v>
      </c>
      <c r="Q19" s="48">
        <f t="shared" si="1"/>
        <v>4.17</v>
      </c>
      <c r="R19" s="47">
        <f t="shared" si="2"/>
        <v>20.170000000000002</v>
      </c>
    </row>
    <row r="20" spans="1:18" s="4" customFormat="1" ht="18" customHeight="1">
      <c r="A20" s="41">
        <f>[2]Sec_E_Attendance!A19</f>
        <v>12</v>
      </c>
      <c r="B20" s="42">
        <f>[2]Sec_E_Attendance!B19</f>
        <v>12017019098</v>
      </c>
      <c r="C20" s="43" t="str">
        <f>[2]Sec_E_Attendance!C19</f>
        <v>MUHAMMAD ABDUL REHMAN</v>
      </c>
      <c r="D20" s="46">
        <v>0</v>
      </c>
      <c r="E20" s="46">
        <v>0</v>
      </c>
      <c r="F20" s="46">
        <v>0</v>
      </c>
      <c r="G20" s="44">
        <v>5</v>
      </c>
      <c r="H20" s="44">
        <v>0</v>
      </c>
      <c r="I20" s="45">
        <f t="shared" si="3"/>
        <v>1.5</v>
      </c>
      <c r="J20" s="46">
        <f t="shared" si="4"/>
        <v>0</v>
      </c>
      <c r="K20" s="46">
        <f t="shared" si="5"/>
        <v>0</v>
      </c>
      <c r="L20" s="46">
        <f t="shared" si="6"/>
        <v>0</v>
      </c>
      <c r="M20" s="46">
        <f t="shared" si="7"/>
        <v>5</v>
      </c>
      <c r="N20" s="46">
        <f t="shared" si="8"/>
        <v>0</v>
      </c>
      <c r="O20" s="47">
        <f t="shared" si="9"/>
        <v>1</v>
      </c>
      <c r="P20" s="46">
        <v>0</v>
      </c>
      <c r="Q20" s="48">
        <f t="shared" si="1"/>
        <v>0</v>
      </c>
      <c r="R20" s="47">
        <f t="shared" si="2"/>
        <v>2.5</v>
      </c>
    </row>
    <row r="21" spans="1:18" s="4" customFormat="1" ht="18" customHeight="1">
      <c r="A21" s="41">
        <f>[2]Sec_E_Attendance!A20</f>
        <v>13</v>
      </c>
      <c r="B21" s="42">
        <f>[2]Sec_E_Attendance!B20</f>
        <v>12017019109</v>
      </c>
      <c r="C21" s="43" t="str">
        <f>[2]Sec_E_Attendance!C20</f>
        <v>MUHAMMAD JOHAR NAVEED</v>
      </c>
      <c r="D21" s="46">
        <v>1</v>
      </c>
      <c r="E21" s="46">
        <v>5</v>
      </c>
      <c r="F21" s="46">
        <v>0</v>
      </c>
      <c r="G21" s="44">
        <v>3</v>
      </c>
      <c r="H21" s="44">
        <v>3</v>
      </c>
      <c r="I21" s="45">
        <f t="shared" si="3"/>
        <v>3.5999999999999996</v>
      </c>
      <c r="J21" s="46">
        <f t="shared" si="4"/>
        <v>1</v>
      </c>
      <c r="K21" s="46">
        <f t="shared" si="5"/>
        <v>5</v>
      </c>
      <c r="L21" s="46">
        <f t="shared" si="6"/>
        <v>0</v>
      </c>
      <c r="M21" s="46">
        <f t="shared" si="7"/>
        <v>3</v>
      </c>
      <c r="N21" s="46">
        <f t="shared" si="8"/>
        <v>3</v>
      </c>
      <c r="O21" s="47">
        <f t="shared" si="9"/>
        <v>2.4</v>
      </c>
      <c r="P21" s="46">
        <v>14.5</v>
      </c>
      <c r="Q21" s="48">
        <f t="shared" si="1"/>
        <v>6.04</v>
      </c>
      <c r="R21" s="47">
        <f t="shared" si="2"/>
        <v>12.04</v>
      </c>
    </row>
    <row r="22" spans="1:18" s="4" customFormat="1" ht="18" customHeight="1">
      <c r="A22" s="41">
        <f>[2]Sec_E_Attendance!A21</f>
        <v>14</v>
      </c>
      <c r="B22" s="42">
        <f>[2]Sec_E_Attendance!B21</f>
        <v>12017019116</v>
      </c>
      <c r="C22" s="43" t="str">
        <f>[2]Sec_E_Attendance!C21</f>
        <v>ZEESHAN MUNAWAR</v>
      </c>
      <c r="D22" s="46">
        <v>4</v>
      </c>
      <c r="E22" s="46">
        <v>5</v>
      </c>
      <c r="F22" s="46">
        <v>8</v>
      </c>
      <c r="G22" s="44">
        <v>8</v>
      </c>
      <c r="H22" s="44">
        <v>8</v>
      </c>
      <c r="I22" s="45">
        <f t="shared" si="3"/>
        <v>9.9</v>
      </c>
      <c r="J22" s="46">
        <f t="shared" si="4"/>
        <v>4</v>
      </c>
      <c r="K22" s="46">
        <f t="shared" si="5"/>
        <v>5</v>
      </c>
      <c r="L22" s="46">
        <f t="shared" si="6"/>
        <v>8</v>
      </c>
      <c r="M22" s="46">
        <f t="shared" si="7"/>
        <v>8</v>
      </c>
      <c r="N22" s="46">
        <f t="shared" si="8"/>
        <v>8</v>
      </c>
      <c r="O22" s="47">
        <f t="shared" si="9"/>
        <v>6.6000000000000005</v>
      </c>
      <c r="P22" s="46">
        <v>51</v>
      </c>
      <c r="Q22" s="48">
        <f t="shared" si="1"/>
        <v>21.25</v>
      </c>
      <c r="R22" s="47">
        <f t="shared" si="2"/>
        <v>37.75</v>
      </c>
    </row>
    <row r="23" spans="1:18" s="4" customFormat="1" ht="18" customHeight="1">
      <c r="A23" s="41">
        <f>[2]Sec_E_Attendance!A22</f>
        <v>15</v>
      </c>
      <c r="B23" s="42">
        <f>[2]Sec_E_Attendance!B22</f>
        <v>12017019117</v>
      </c>
      <c r="C23" s="43" t="str">
        <f>[2]Sec_E_Attendance!C22</f>
        <v>SHARIQ TANVIR</v>
      </c>
      <c r="D23" s="46">
        <v>0</v>
      </c>
      <c r="E23" s="46">
        <v>5</v>
      </c>
      <c r="F23" s="46">
        <v>0</v>
      </c>
      <c r="G23" s="44">
        <v>0</v>
      </c>
      <c r="H23" s="44">
        <v>0</v>
      </c>
      <c r="I23" s="45">
        <f t="shared" si="3"/>
        <v>1.5</v>
      </c>
      <c r="J23" s="46">
        <f t="shared" si="4"/>
        <v>0</v>
      </c>
      <c r="K23" s="46">
        <f t="shared" si="5"/>
        <v>5</v>
      </c>
      <c r="L23" s="46">
        <f t="shared" si="6"/>
        <v>0</v>
      </c>
      <c r="M23" s="46">
        <f t="shared" si="7"/>
        <v>0</v>
      </c>
      <c r="N23" s="46">
        <f t="shared" si="8"/>
        <v>0</v>
      </c>
      <c r="O23" s="47">
        <f t="shared" si="9"/>
        <v>1</v>
      </c>
      <c r="P23" s="46">
        <v>12</v>
      </c>
      <c r="Q23" s="48">
        <f t="shared" si="1"/>
        <v>5</v>
      </c>
      <c r="R23" s="47">
        <f t="shared" si="2"/>
        <v>7.5</v>
      </c>
    </row>
    <row r="24" spans="1:18" s="4" customFormat="1" ht="18" customHeight="1">
      <c r="A24" s="41">
        <f>[2]Sec_E_Attendance!A23</f>
        <v>16</v>
      </c>
      <c r="B24" s="42">
        <f>[2]Sec_E_Attendance!B23</f>
        <v>12017019125</v>
      </c>
      <c r="C24" s="43" t="str">
        <f>[2]Sec_E_Attendance!C23</f>
        <v>SAAD ABDUL BASIT</v>
      </c>
      <c r="D24" s="46">
        <v>5</v>
      </c>
      <c r="E24" s="46">
        <v>5</v>
      </c>
      <c r="F24" s="46">
        <v>10</v>
      </c>
      <c r="G24" s="44">
        <v>8</v>
      </c>
      <c r="H24" s="44">
        <v>10</v>
      </c>
      <c r="I24" s="45">
        <f t="shared" si="3"/>
        <v>11.4</v>
      </c>
      <c r="J24" s="46">
        <f t="shared" si="4"/>
        <v>5</v>
      </c>
      <c r="K24" s="46">
        <f t="shared" si="5"/>
        <v>5</v>
      </c>
      <c r="L24" s="46">
        <f t="shared" si="6"/>
        <v>10</v>
      </c>
      <c r="M24" s="46">
        <f t="shared" si="7"/>
        <v>8</v>
      </c>
      <c r="N24" s="46">
        <f t="shared" si="8"/>
        <v>10</v>
      </c>
      <c r="O24" s="47">
        <f t="shared" si="9"/>
        <v>7.6</v>
      </c>
      <c r="P24" s="46">
        <v>42</v>
      </c>
      <c r="Q24" s="48">
        <f t="shared" si="1"/>
        <v>17.5</v>
      </c>
      <c r="R24" s="47">
        <f t="shared" si="2"/>
        <v>36.5</v>
      </c>
    </row>
    <row r="25" spans="1:18" s="4" customFormat="1" ht="18" customHeight="1">
      <c r="A25" s="41">
        <f>[2]Sec_E_Attendance!A24</f>
        <v>17</v>
      </c>
      <c r="B25" s="42">
        <f>[2]Sec_E_Attendance!B24</f>
        <v>12017019127</v>
      </c>
      <c r="C25" s="43" t="str">
        <f>[2]Sec_E_Attendance!C24</f>
        <v>MUHAMMAD TAYYAB BUKHARI</v>
      </c>
      <c r="D25" s="46">
        <v>0</v>
      </c>
      <c r="E25" s="46">
        <v>0</v>
      </c>
      <c r="F25" s="46">
        <v>4</v>
      </c>
      <c r="G25" s="44">
        <v>0</v>
      </c>
      <c r="H25" s="44">
        <v>0</v>
      </c>
      <c r="I25" s="45">
        <f t="shared" si="3"/>
        <v>1.2</v>
      </c>
      <c r="J25" s="46">
        <f t="shared" si="4"/>
        <v>0</v>
      </c>
      <c r="K25" s="46">
        <f t="shared" si="5"/>
        <v>0</v>
      </c>
      <c r="L25" s="46">
        <f t="shared" si="6"/>
        <v>4</v>
      </c>
      <c r="M25" s="46">
        <f t="shared" si="7"/>
        <v>0</v>
      </c>
      <c r="N25" s="46">
        <f t="shared" si="8"/>
        <v>0</v>
      </c>
      <c r="O25" s="47">
        <f t="shared" si="9"/>
        <v>0.8</v>
      </c>
      <c r="P25" s="46">
        <v>1</v>
      </c>
      <c r="Q25" s="48">
        <f t="shared" si="1"/>
        <v>0.42</v>
      </c>
      <c r="R25" s="47">
        <f t="shared" si="2"/>
        <v>2.42</v>
      </c>
    </row>
    <row r="26" spans="1:18" s="4" customFormat="1" ht="18" customHeight="1">
      <c r="A26" s="41">
        <f>[2]Sec_E_Attendance!A25</f>
        <v>18</v>
      </c>
      <c r="B26" s="42">
        <f>[2]Sec_E_Attendance!B25</f>
        <v>12017019128</v>
      </c>
      <c r="C26" s="43" t="str">
        <f>[2]Sec_E_Attendance!C25</f>
        <v>SYED BASIL SHAH</v>
      </c>
      <c r="D26" s="46">
        <v>4</v>
      </c>
      <c r="E26" s="46">
        <v>6</v>
      </c>
      <c r="F26" s="46">
        <v>8</v>
      </c>
      <c r="G26" s="44">
        <v>5</v>
      </c>
      <c r="H26" s="44">
        <v>0</v>
      </c>
      <c r="I26" s="45">
        <f t="shared" si="3"/>
        <v>6.9</v>
      </c>
      <c r="J26" s="46">
        <f t="shared" si="4"/>
        <v>4</v>
      </c>
      <c r="K26" s="46">
        <f t="shared" si="5"/>
        <v>6</v>
      </c>
      <c r="L26" s="46">
        <f t="shared" si="6"/>
        <v>8</v>
      </c>
      <c r="M26" s="46">
        <f t="shared" si="7"/>
        <v>5</v>
      </c>
      <c r="N26" s="46">
        <f t="shared" si="8"/>
        <v>0</v>
      </c>
      <c r="O26" s="47">
        <f t="shared" si="9"/>
        <v>4.6000000000000005</v>
      </c>
      <c r="P26" s="46">
        <v>14</v>
      </c>
      <c r="Q26" s="48">
        <f t="shared" si="1"/>
        <v>5.83</v>
      </c>
      <c r="R26" s="47">
        <f t="shared" si="2"/>
        <v>17.329999999999998</v>
      </c>
    </row>
    <row r="27" spans="1:18" s="4" customFormat="1" ht="18" customHeight="1">
      <c r="A27" s="41">
        <f>[2]Sec_E_Attendance!A26</f>
        <v>19</v>
      </c>
      <c r="B27" s="42">
        <f>[2]Sec_E_Attendance!B26</f>
        <v>12017019153</v>
      </c>
      <c r="C27" s="43" t="str">
        <f>[2]Sec_E_Attendance!C26</f>
        <v>MUHAMMAD WAQAR</v>
      </c>
      <c r="D27" s="46">
        <v>7</v>
      </c>
      <c r="E27" s="46">
        <v>6</v>
      </c>
      <c r="F27" s="46">
        <v>4</v>
      </c>
      <c r="G27" s="44">
        <v>8</v>
      </c>
      <c r="H27" s="44">
        <v>0</v>
      </c>
      <c r="I27" s="45">
        <f t="shared" si="3"/>
        <v>7.5</v>
      </c>
      <c r="J27" s="46">
        <f t="shared" si="4"/>
        <v>7</v>
      </c>
      <c r="K27" s="46">
        <f t="shared" si="5"/>
        <v>6</v>
      </c>
      <c r="L27" s="46">
        <f t="shared" si="6"/>
        <v>4</v>
      </c>
      <c r="M27" s="46">
        <f t="shared" si="7"/>
        <v>8</v>
      </c>
      <c r="N27" s="46">
        <f t="shared" si="8"/>
        <v>0</v>
      </c>
      <c r="O27" s="47">
        <f t="shared" si="9"/>
        <v>5</v>
      </c>
      <c r="P27" s="46">
        <v>6.5</v>
      </c>
      <c r="Q27" s="48">
        <f t="shared" si="1"/>
        <v>2.71</v>
      </c>
      <c r="R27" s="47">
        <f t="shared" si="2"/>
        <v>15.21</v>
      </c>
    </row>
    <row r="28" spans="1:18" s="4" customFormat="1" ht="18" customHeight="1">
      <c r="A28" s="41">
        <f>[2]Sec_E_Attendance!A27</f>
        <v>20</v>
      </c>
      <c r="B28" s="42">
        <f>[2]Sec_E_Attendance!B27</f>
        <v>12017019155</v>
      </c>
      <c r="C28" s="43" t="str">
        <f>[2]Sec_E_Attendance!C27</f>
        <v>ADNAN ARSHAD ALI</v>
      </c>
      <c r="D28" s="46">
        <v>0</v>
      </c>
      <c r="E28" s="46">
        <v>3</v>
      </c>
      <c r="F28" s="46">
        <v>3</v>
      </c>
      <c r="G28" s="44">
        <v>8</v>
      </c>
      <c r="H28" s="44">
        <v>7</v>
      </c>
      <c r="I28" s="45">
        <f t="shared" si="3"/>
        <v>6.3</v>
      </c>
      <c r="J28" s="46">
        <f t="shared" si="4"/>
        <v>0</v>
      </c>
      <c r="K28" s="46">
        <f t="shared" si="5"/>
        <v>3</v>
      </c>
      <c r="L28" s="46">
        <f t="shared" si="6"/>
        <v>3</v>
      </c>
      <c r="M28" s="46">
        <f t="shared" si="7"/>
        <v>8</v>
      </c>
      <c r="N28" s="46">
        <f t="shared" si="8"/>
        <v>7</v>
      </c>
      <c r="O28" s="47">
        <f t="shared" si="9"/>
        <v>4.2</v>
      </c>
      <c r="P28" s="46">
        <v>48</v>
      </c>
      <c r="Q28" s="48">
        <f t="shared" si="1"/>
        <v>20</v>
      </c>
      <c r="R28" s="47">
        <f t="shared" si="2"/>
        <v>30.5</v>
      </c>
    </row>
    <row r="29" spans="1:18" s="4" customFormat="1" ht="18" customHeight="1">
      <c r="A29" s="41">
        <f>[2]Sec_E_Attendance!A28</f>
        <v>21</v>
      </c>
      <c r="B29" s="42">
        <f>[2]Sec_E_Attendance!B28</f>
        <v>12017019156</v>
      </c>
      <c r="C29" s="43" t="str">
        <f>[2]Sec_E_Attendance!C28</f>
        <v>MUHAMMAD SOMAIR KHAN</v>
      </c>
      <c r="D29" s="46">
        <v>10</v>
      </c>
      <c r="E29" s="46">
        <v>4</v>
      </c>
      <c r="F29" s="46">
        <v>8</v>
      </c>
      <c r="G29" s="44">
        <v>8</v>
      </c>
      <c r="H29" s="44">
        <v>7</v>
      </c>
      <c r="I29" s="45">
        <f t="shared" si="3"/>
        <v>11.1</v>
      </c>
      <c r="J29" s="46">
        <f t="shared" si="4"/>
        <v>10</v>
      </c>
      <c r="K29" s="46">
        <f t="shared" si="5"/>
        <v>4</v>
      </c>
      <c r="L29" s="46">
        <f t="shared" si="6"/>
        <v>8</v>
      </c>
      <c r="M29" s="46">
        <f t="shared" si="7"/>
        <v>8</v>
      </c>
      <c r="N29" s="46">
        <f t="shared" si="8"/>
        <v>7</v>
      </c>
      <c r="O29" s="47">
        <f t="shared" si="9"/>
        <v>7.4</v>
      </c>
      <c r="P29" s="46">
        <v>51.5</v>
      </c>
      <c r="Q29" s="48">
        <f t="shared" si="1"/>
        <v>21.46</v>
      </c>
      <c r="R29" s="47">
        <f t="shared" si="2"/>
        <v>39.96</v>
      </c>
    </row>
    <row r="30" spans="1:18" s="49" customFormat="1" ht="18" customHeight="1">
      <c r="A30" s="41">
        <f>[2]Sec_E_Attendance!A29</f>
        <v>22</v>
      </c>
      <c r="B30" s="42">
        <f>[2]Sec_E_Attendance!B29</f>
        <v>12017019161</v>
      </c>
      <c r="C30" s="43" t="str">
        <f>[2]Sec_E_Attendance!C29</f>
        <v>AQIB KHALID</v>
      </c>
      <c r="D30" s="46">
        <v>6</v>
      </c>
      <c r="E30" s="46">
        <v>6</v>
      </c>
      <c r="F30" s="46">
        <v>8</v>
      </c>
      <c r="G30" s="44">
        <v>7</v>
      </c>
      <c r="H30" s="44">
        <v>8</v>
      </c>
      <c r="I30" s="45">
        <f t="shared" si="3"/>
        <v>10.5</v>
      </c>
      <c r="J30" s="46">
        <f t="shared" si="4"/>
        <v>6</v>
      </c>
      <c r="K30" s="46">
        <f t="shared" si="5"/>
        <v>6</v>
      </c>
      <c r="L30" s="46">
        <f t="shared" si="6"/>
        <v>8</v>
      </c>
      <c r="M30" s="46">
        <f t="shared" si="7"/>
        <v>7</v>
      </c>
      <c r="N30" s="46">
        <f t="shared" si="8"/>
        <v>8</v>
      </c>
      <c r="O30" s="47">
        <f t="shared" si="9"/>
        <v>7</v>
      </c>
      <c r="P30" s="46">
        <v>53</v>
      </c>
      <c r="Q30" s="48">
        <f t="shared" si="1"/>
        <v>22.08</v>
      </c>
      <c r="R30" s="47">
        <f t="shared" si="2"/>
        <v>39.58</v>
      </c>
    </row>
    <row r="31" spans="1:18" s="4" customFormat="1" ht="18" customHeight="1">
      <c r="A31" s="41">
        <f>[2]Sec_E_Attendance!A30</f>
        <v>23</v>
      </c>
      <c r="B31" s="42">
        <f>[2]Sec_E_Attendance!B30</f>
        <v>12017019162</v>
      </c>
      <c r="C31" s="43" t="str">
        <f>[2]Sec_E_Attendance!C30</f>
        <v>MUHAMMAD HOMAIR KHAN</v>
      </c>
      <c r="D31" s="46">
        <v>5</v>
      </c>
      <c r="E31" s="46">
        <v>5</v>
      </c>
      <c r="F31" s="46">
        <v>7</v>
      </c>
      <c r="G31" s="44">
        <v>8</v>
      </c>
      <c r="H31" s="44">
        <v>0</v>
      </c>
      <c r="I31" s="45">
        <f t="shared" si="3"/>
        <v>7.5</v>
      </c>
      <c r="J31" s="46">
        <f t="shared" si="4"/>
        <v>5</v>
      </c>
      <c r="K31" s="46">
        <f t="shared" si="5"/>
        <v>5</v>
      </c>
      <c r="L31" s="46">
        <f t="shared" si="6"/>
        <v>7</v>
      </c>
      <c r="M31" s="46">
        <f t="shared" si="7"/>
        <v>8</v>
      </c>
      <c r="N31" s="46">
        <f t="shared" si="8"/>
        <v>0</v>
      </c>
      <c r="O31" s="47">
        <f t="shared" si="9"/>
        <v>5</v>
      </c>
      <c r="P31" s="46">
        <v>45</v>
      </c>
      <c r="Q31" s="48">
        <f t="shared" si="1"/>
        <v>18.75</v>
      </c>
      <c r="R31" s="47">
        <f t="shared" si="2"/>
        <v>31.25</v>
      </c>
    </row>
    <row r="32" spans="1:18" s="4" customFormat="1" ht="18" customHeight="1">
      <c r="A32" s="41">
        <f>[2]Sec_E_Attendance!A31</f>
        <v>24</v>
      </c>
      <c r="B32" s="42">
        <f>[2]Sec_E_Attendance!B31</f>
        <v>12017019177</v>
      </c>
      <c r="C32" s="43" t="str">
        <f>[2]Sec_E_Attendance!C31</f>
        <v>MUHAMMAD ZOHAIR AMMAR</v>
      </c>
      <c r="D32" s="46">
        <v>0</v>
      </c>
      <c r="E32" s="46">
        <v>5</v>
      </c>
      <c r="F32" s="46">
        <v>7</v>
      </c>
      <c r="G32" s="44">
        <v>6</v>
      </c>
      <c r="H32" s="44">
        <v>0</v>
      </c>
      <c r="I32" s="45">
        <f t="shared" si="3"/>
        <v>5.3999999999999995</v>
      </c>
      <c r="J32" s="46">
        <f t="shared" si="4"/>
        <v>0</v>
      </c>
      <c r="K32" s="46">
        <f t="shared" si="5"/>
        <v>5</v>
      </c>
      <c r="L32" s="46">
        <f t="shared" si="6"/>
        <v>7</v>
      </c>
      <c r="M32" s="46">
        <f t="shared" si="7"/>
        <v>6</v>
      </c>
      <c r="N32" s="46">
        <f t="shared" si="8"/>
        <v>0</v>
      </c>
      <c r="O32" s="47">
        <f t="shared" si="9"/>
        <v>3.5999999999999996</v>
      </c>
      <c r="P32" s="46">
        <v>33.5</v>
      </c>
      <c r="Q32" s="48">
        <f t="shared" si="1"/>
        <v>13.96</v>
      </c>
      <c r="R32" s="47">
        <f t="shared" si="2"/>
        <v>22.96</v>
      </c>
    </row>
    <row r="33" spans="1:18" s="4" customFormat="1" ht="18" customHeight="1">
      <c r="A33" s="41">
        <f>[2]Sec_E_Attendance!A32</f>
        <v>25</v>
      </c>
      <c r="B33" s="42">
        <f>[2]Sec_E_Attendance!B32</f>
        <v>12017019204</v>
      </c>
      <c r="C33" s="43" t="str">
        <f>[2]Sec_E_Attendance!C32</f>
        <v>SYED YASIR ABBAS</v>
      </c>
      <c r="D33" s="46">
        <v>7</v>
      </c>
      <c r="E33" s="46">
        <v>7</v>
      </c>
      <c r="F33" s="46">
        <v>4</v>
      </c>
      <c r="G33" s="44">
        <v>8</v>
      </c>
      <c r="H33" s="44">
        <v>7</v>
      </c>
      <c r="I33" s="45">
        <f t="shared" si="3"/>
        <v>9.9</v>
      </c>
      <c r="J33" s="46">
        <f t="shared" si="4"/>
        <v>7</v>
      </c>
      <c r="K33" s="46">
        <f t="shared" si="5"/>
        <v>7</v>
      </c>
      <c r="L33" s="46">
        <f t="shared" si="6"/>
        <v>4</v>
      </c>
      <c r="M33" s="46">
        <f t="shared" si="7"/>
        <v>8</v>
      </c>
      <c r="N33" s="46">
        <f t="shared" si="8"/>
        <v>7</v>
      </c>
      <c r="O33" s="47">
        <f t="shared" si="9"/>
        <v>6.6000000000000005</v>
      </c>
      <c r="P33" s="46">
        <v>18</v>
      </c>
      <c r="Q33" s="48">
        <f t="shared" si="1"/>
        <v>7.5</v>
      </c>
      <c r="R33" s="47">
        <f t="shared" si="2"/>
        <v>24</v>
      </c>
    </row>
    <row r="34" spans="1:18" s="4" customFormat="1" ht="18" customHeight="1">
      <c r="A34" s="41">
        <f>[2]Sec_E_Attendance!A33</f>
        <v>26</v>
      </c>
      <c r="B34" s="42">
        <f>[2]Sec_E_Attendance!B33</f>
        <v>12017019206</v>
      </c>
      <c r="C34" s="43" t="str">
        <f>[2]Sec_E_Attendance!C33</f>
        <v>MUHAMMAD JAFFAR</v>
      </c>
      <c r="D34" s="46">
        <v>10</v>
      </c>
      <c r="E34" s="46">
        <v>7</v>
      </c>
      <c r="F34" s="46">
        <v>8</v>
      </c>
      <c r="G34" s="44">
        <v>9</v>
      </c>
      <c r="H34" s="44">
        <v>5</v>
      </c>
      <c r="I34" s="45">
        <f t="shared" si="3"/>
        <v>11.700000000000001</v>
      </c>
      <c r="J34" s="46">
        <f t="shared" si="4"/>
        <v>10</v>
      </c>
      <c r="K34" s="46">
        <f t="shared" si="5"/>
        <v>7</v>
      </c>
      <c r="L34" s="46">
        <f t="shared" si="6"/>
        <v>8</v>
      </c>
      <c r="M34" s="46">
        <f t="shared" si="7"/>
        <v>9</v>
      </c>
      <c r="N34" s="46">
        <f t="shared" si="8"/>
        <v>5</v>
      </c>
      <c r="O34" s="47">
        <f t="shared" si="9"/>
        <v>7.8000000000000007</v>
      </c>
      <c r="P34" s="46">
        <v>49</v>
      </c>
      <c r="Q34" s="48">
        <f t="shared" si="1"/>
        <v>20.420000000000002</v>
      </c>
      <c r="R34" s="47">
        <f t="shared" si="2"/>
        <v>39.92</v>
      </c>
    </row>
    <row r="35" spans="1:18" s="4" customFormat="1" ht="18" customHeight="1">
      <c r="A35" s="41">
        <f>[2]Sec_E_Attendance!A34</f>
        <v>27</v>
      </c>
      <c r="B35" s="42">
        <f>[2]Sec_E_Attendance!B34</f>
        <v>12017019210</v>
      </c>
      <c r="C35" s="43" t="str">
        <f>[2]Sec_E_Attendance!C34</f>
        <v>HAFIZ ADNAN AKRAM</v>
      </c>
      <c r="D35" s="46">
        <v>3</v>
      </c>
      <c r="E35" s="46">
        <v>7</v>
      </c>
      <c r="F35" s="46">
        <v>0</v>
      </c>
      <c r="G35" s="44">
        <v>5</v>
      </c>
      <c r="H35" s="44">
        <v>5</v>
      </c>
      <c r="I35" s="45">
        <f t="shared" si="3"/>
        <v>6</v>
      </c>
      <c r="J35" s="46">
        <f t="shared" si="4"/>
        <v>3</v>
      </c>
      <c r="K35" s="46">
        <f t="shared" si="5"/>
        <v>7</v>
      </c>
      <c r="L35" s="46">
        <f t="shared" si="6"/>
        <v>0</v>
      </c>
      <c r="M35" s="46">
        <f t="shared" si="7"/>
        <v>5</v>
      </c>
      <c r="N35" s="46">
        <f t="shared" si="8"/>
        <v>5</v>
      </c>
      <c r="O35" s="47">
        <f t="shared" si="9"/>
        <v>4</v>
      </c>
      <c r="P35" s="46">
        <v>23.5</v>
      </c>
      <c r="Q35" s="48">
        <f t="shared" si="1"/>
        <v>9.7899999999999991</v>
      </c>
      <c r="R35" s="47">
        <f t="shared" si="2"/>
        <v>19.79</v>
      </c>
    </row>
    <row r="36" spans="1:18" s="4" customFormat="1" ht="18" customHeight="1">
      <c r="A36" s="41">
        <f>[2]Sec_E_Attendance!A35</f>
        <v>28</v>
      </c>
      <c r="B36" s="42">
        <f>[2]Sec_E_Attendance!B35</f>
        <v>12017019214</v>
      </c>
      <c r="C36" s="43" t="str">
        <f>[2]Sec_E_Attendance!C35</f>
        <v>MUHAMMAD DANISH TAUQIR</v>
      </c>
      <c r="D36" s="46">
        <v>0</v>
      </c>
      <c r="E36" s="46">
        <v>5</v>
      </c>
      <c r="F36" s="46">
        <v>8</v>
      </c>
      <c r="G36" s="44">
        <v>6</v>
      </c>
      <c r="H36" s="44">
        <v>9</v>
      </c>
      <c r="I36" s="45">
        <f t="shared" si="3"/>
        <v>8.4</v>
      </c>
      <c r="J36" s="46">
        <f t="shared" si="4"/>
        <v>0</v>
      </c>
      <c r="K36" s="46">
        <f t="shared" si="5"/>
        <v>5</v>
      </c>
      <c r="L36" s="46">
        <f t="shared" si="6"/>
        <v>8</v>
      </c>
      <c r="M36" s="46">
        <f t="shared" si="7"/>
        <v>6</v>
      </c>
      <c r="N36" s="46">
        <f t="shared" si="8"/>
        <v>9</v>
      </c>
      <c r="O36" s="47">
        <f t="shared" si="9"/>
        <v>5.6000000000000005</v>
      </c>
      <c r="P36" s="46">
        <v>36</v>
      </c>
      <c r="Q36" s="48">
        <f t="shared" si="1"/>
        <v>15</v>
      </c>
      <c r="R36" s="47">
        <f t="shared" si="2"/>
        <v>29</v>
      </c>
    </row>
    <row r="37" spans="1:18" s="4" customFormat="1" ht="18" customHeight="1">
      <c r="A37" s="41">
        <f>[2]Sec_E_Attendance!A36</f>
        <v>29</v>
      </c>
      <c r="B37" s="42">
        <f>[2]Sec_E_Attendance!B36</f>
        <v>12017019222</v>
      </c>
      <c r="C37" s="43" t="str">
        <f>[2]Sec_E_Attendance!C36</f>
        <v>MUHAMMAD BILAL</v>
      </c>
      <c r="D37" s="46">
        <v>3</v>
      </c>
      <c r="E37" s="46">
        <v>6</v>
      </c>
      <c r="F37" s="46">
        <v>0</v>
      </c>
      <c r="G37" s="44">
        <v>5</v>
      </c>
      <c r="H37" s="44">
        <v>5</v>
      </c>
      <c r="I37" s="45">
        <f t="shared" si="3"/>
        <v>5.7</v>
      </c>
      <c r="J37" s="46">
        <f t="shared" si="4"/>
        <v>3</v>
      </c>
      <c r="K37" s="46">
        <f t="shared" si="5"/>
        <v>6</v>
      </c>
      <c r="L37" s="46">
        <f t="shared" si="6"/>
        <v>0</v>
      </c>
      <c r="M37" s="46">
        <f t="shared" si="7"/>
        <v>5</v>
      </c>
      <c r="N37" s="46">
        <f t="shared" si="8"/>
        <v>5</v>
      </c>
      <c r="O37" s="47">
        <f t="shared" si="9"/>
        <v>3.8</v>
      </c>
      <c r="P37" s="46">
        <v>24</v>
      </c>
      <c r="Q37" s="48">
        <f t="shared" si="1"/>
        <v>10</v>
      </c>
      <c r="R37" s="47">
        <f t="shared" si="2"/>
        <v>19.5</v>
      </c>
    </row>
    <row r="38" spans="1:18" s="4" customFormat="1" ht="18" customHeight="1">
      <c r="A38" s="41">
        <f>[2]Sec_E_Attendance!A37</f>
        <v>30</v>
      </c>
      <c r="B38" s="42">
        <f>[2]Sec_E_Attendance!B37</f>
        <v>12017019236</v>
      </c>
      <c r="C38" s="43" t="str">
        <f>[2]Sec_E_Attendance!C37</f>
        <v>MUHAMMAD SHOAIB UR REHMAN</v>
      </c>
      <c r="D38" s="46">
        <v>4</v>
      </c>
      <c r="E38" s="46">
        <v>7.5</v>
      </c>
      <c r="F38" s="46">
        <v>8</v>
      </c>
      <c r="G38" s="44">
        <v>8</v>
      </c>
      <c r="H38" s="44">
        <v>7</v>
      </c>
      <c r="I38" s="45">
        <f t="shared" si="3"/>
        <v>10.35</v>
      </c>
      <c r="J38" s="46">
        <f t="shared" si="4"/>
        <v>4</v>
      </c>
      <c r="K38" s="46">
        <f t="shared" si="5"/>
        <v>7.5</v>
      </c>
      <c r="L38" s="46">
        <f t="shared" si="6"/>
        <v>8</v>
      </c>
      <c r="M38" s="46">
        <f t="shared" si="7"/>
        <v>8</v>
      </c>
      <c r="N38" s="46">
        <f t="shared" si="8"/>
        <v>7</v>
      </c>
      <c r="O38" s="47">
        <f t="shared" si="9"/>
        <v>6.8999999999999995</v>
      </c>
      <c r="P38" s="46">
        <v>55</v>
      </c>
      <c r="Q38" s="48">
        <f t="shared" si="1"/>
        <v>22.92</v>
      </c>
      <c r="R38" s="47">
        <f t="shared" si="2"/>
        <v>40.17</v>
      </c>
    </row>
    <row r="39" spans="1:18" s="4" customFormat="1" ht="18" customHeight="1">
      <c r="A39" s="41">
        <f>[2]Sec_E_Attendance!A38</f>
        <v>31</v>
      </c>
      <c r="B39" s="42">
        <f>[2]Sec_E_Attendance!B38</f>
        <v>12017019237</v>
      </c>
      <c r="C39" s="43" t="str">
        <f>[2]Sec_E_Attendance!C38</f>
        <v>ASAD AHMED KHAN</v>
      </c>
      <c r="D39" s="46">
        <v>9</v>
      </c>
      <c r="E39" s="46">
        <v>10</v>
      </c>
      <c r="F39" s="46">
        <v>5</v>
      </c>
      <c r="G39" s="44">
        <v>8</v>
      </c>
      <c r="H39" s="44">
        <v>0</v>
      </c>
      <c r="I39" s="45">
        <f t="shared" si="3"/>
        <v>9.6</v>
      </c>
      <c r="J39" s="46">
        <f t="shared" si="4"/>
        <v>9</v>
      </c>
      <c r="K39" s="46">
        <f t="shared" si="5"/>
        <v>10</v>
      </c>
      <c r="L39" s="46">
        <f t="shared" si="6"/>
        <v>5</v>
      </c>
      <c r="M39" s="46">
        <f t="shared" si="7"/>
        <v>8</v>
      </c>
      <c r="N39" s="46">
        <f t="shared" si="8"/>
        <v>0</v>
      </c>
      <c r="O39" s="47">
        <f t="shared" si="9"/>
        <v>6.4</v>
      </c>
      <c r="P39" s="46">
        <v>34.5</v>
      </c>
      <c r="Q39" s="48">
        <f t="shared" si="1"/>
        <v>14.38</v>
      </c>
      <c r="R39" s="47">
        <f t="shared" si="2"/>
        <v>30.380000000000003</v>
      </c>
    </row>
    <row r="40" spans="1:18" s="20" customFormat="1" ht="21" customHeight="1">
      <c r="A40" s="41">
        <f>[2]Sec_E_Attendance!A39</f>
        <v>32</v>
      </c>
      <c r="B40" s="42">
        <f>[2]Sec_E_Attendance!B39</f>
        <v>12017019241</v>
      </c>
      <c r="C40" s="43" t="str">
        <f>[2]Sec_E_Attendance!C39</f>
        <v>MUHAMMAD NAEEM WARIS</v>
      </c>
      <c r="D40" s="46">
        <v>5</v>
      </c>
      <c r="E40" s="46">
        <v>1</v>
      </c>
      <c r="F40" s="46">
        <v>3</v>
      </c>
      <c r="G40" s="44">
        <v>4</v>
      </c>
      <c r="H40" s="44">
        <v>5</v>
      </c>
      <c r="I40" s="45">
        <f t="shared" si="3"/>
        <v>5.3999999999999995</v>
      </c>
      <c r="J40" s="46">
        <f t="shared" si="4"/>
        <v>5</v>
      </c>
      <c r="K40" s="46">
        <f t="shared" si="5"/>
        <v>1</v>
      </c>
      <c r="L40" s="46">
        <f t="shared" si="6"/>
        <v>3</v>
      </c>
      <c r="M40" s="46">
        <f t="shared" si="7"/>
        <v>4</v>
      </c>
      <c r="N40" s="46">
        <f t="shared" si="8"/>
        <v>5</v>
      </c>
      <c r="O40" s="47">
        <f t="shared" si="9"/>
        <v>3.5999999999999996</v>
      </c>
      <c r="P40" s="46">
        <v>37</v>
      </c>
      <c r="Q40" s="48">
        <f t="shared" si="1"/>
        <v>15.42</v>
      </c>
      <c r="R40" s="47">
        <f t="shared" si="2"/>
        <v>24.42</v>
      </c>
    </row>
    <row r="41" spans="1:18" s="4" customFormat="1" ht="18" customHeight="1">
      <c r="A41" s="41">
        <f>[2]Sec_E_Attendance!A40</f>
        <v>33</v>
      </c>
      <c r="B41" s="42">
        <f>[2]Sec_E_Attendance!B40</f>
        <v>101519001</v>
      </c>
      <c r="C41" s="43" t="str">
        <f>[2]Sec_E_Attendance!C40</f>
        <v>ROHAIL AHMED KHAN</v>
      </c>
      <c r="D41" s="46">
        <v>0</v>
      </c>
      <c r="E41" s="46">
        <v>0</v>
      </c>
      <c r="F41" s="46">
        <v>1</v>
      </c>
      <c r="G41" s="44">
        <v>6</v>
      </c>
      <c r="H41" s="44">
        <v>5</v>
      </c>
      <c r="I41" s="45">
        <f t="shared" si="3"/>
        <v>3.5999999999999996</v>
      </c>
      <c r="J41" s="46">
        <f t="shared" si="4"/>
        <v>0</v>
      </c>
      <c r="K41" s="46">
        <f t="shared" si="5"/>
        <v>0</v>
      </c>
      <c r="L41" s="46">
        <f t="shared" si="6"/>
        <v>1</v>
      </c>
      <c r="M41" s="46">
        <f t="shared" si="7"/>
        <v>6</v>
      </c>
      <c r="N41" s="46">
        <f t="shared" si="8"/>
        <v>5</v>
      </c>
      <c r="O41" s="47">
        <f t="shared" si="9"/>
        <v>2.4</v>
      </c>
      <c r="P41" s="46">
        <v>24.5</v>
      </c>
      <c r="Q41" s="48">
        <f t="shared" si="1"/>
        <v>10.210000000000001</v>
      </c>
      <c r="R41" s="47">
        <f t="shared" si="2"/>
        <v>16.21</v>
      </c>
    </row>
    <row r="42" spans="1:18" s="4" customFormat="1" ht="18" customHeight="1">
      <c r="A42" s="41">
        <f>[2]Sec_E_Attendance!A41</f>
        <v>34</v>
      </c>
      <c r="B42" s="42">
        <f>[2]Sec_E_Attendance!B41</f>
        <v>101519031</v>
      </c>
      <c r="C42" s="43" t="str">
        <f>[2]Sec_E_Attendance!C41</f>
        <v>HUZZAIR IBRAHIM MALIK</v>
      </c>
      <c r="D42" s="46">
        <v>1</v>
      </c>
      <c r="E42" s="46">
        <v>5</v>
      </c>
      <c r="F42" s="46">
        <v>2</v>
      </c>
      <c r="G42" s="44">
        <v>5</v>
      </c>
      <c r="H42" s="44">
        <v>6</v>
      </c>
      <c r="I42" s="45">
        <f t="shared" si="3"/>
        <v>5.7</v>
      </c>
      <c r="J42" s="46">
        <f t="shared" si="4"/>
        <v>1</v>
      </c>
      <c r="K42" s="46">
        <f t="shared" si="5"/>
        <v>5</v>
      </c>
      <c r="L42" s="46">
        <f t="shared" si="6"/>
        <v>2</v>
      </c>
      <c r="M42" s="46">
        <f t="shared" si="7"/>
        <v>5</v>
      </c>
      <c r="N42" s="46">
        <f t="shared" si="8"/>
        <v>6</v>
      </c>
      <c r="O42" s="47">
        <f t="shared" si="9"/>
        <v>3.8</v>
      </c>
      <c r="P42" s="46">
        <v>29</v>
      </c>
      <c r="Q42" s="48">
        <f t="shared" si="1"/>
        <v>12.08</v>
      </c>
      <c r="R42" s="47">
        <f t="shared" si="2"/>
        <v>21.58</v>
      </c>
    </row>
    <row r="43" spans="1:18" s="4" customFormat="1" ht="18" customHeight="1">
      <c r="A43" s="41">
        <f>[2]Sec_E_Attendance!A42</f>
        <v>35</v>
      </c>
      <c r="B43" s="42">
        <f>[2]Sec_E_Attendance!B42</f>
        <v>101519211</v>
      </c>
      <c r="C43" s="43" t="str">
        <f>[2]Sec_E_Attendance!C42</f>
        <v>HAFIZ WAQAR SHAKIR RAO</v>
      </c>
      <c r="D43" s="46">
        <v>0</v>
      </c>
      <c r="E43" s="46">
        <v>0</v>
      </c>
      <c r="F43" s="46">
        <v>0</v>
      </c>
      <c r="G43" s="44">
        <v>5</v>
      </c>
      <c r="H43" s="44">
        <v>0</v>
      </c>
      <c r="I43" s="45">
        <f t="shared" si="3"/>
        <v>1.5</v>
      </c>
      <c r="J43" s="46">
        <f t="shared" si="4"/>
        <v>0</v>
      </c>
      <c r="K43" s="46">
        <f t="shared" si="5"/>
        <v>0</v>
      </c>
      <c r="L43" s="46">
        <f t="shared" si="6"/>
        <v>0</v>
      </c>
      <c r="M43" s="46">
        <f t="shared" si="7"/>
        <v>5</v>
      </c>
      <c r="N43" s="46">
        <f t="shared" si="8"/>
        <v>0</v>
      </c>
      <c r="O43" s="47">
        <f t="shared" si="9"/>
        <v>1</v>
      </c>
      <c r="P43" s="46">
        <v>21.5</v>
      </c>
      <c r="Q43" s="48">
        <f t="shared" si="1"/>
        <v>8.9600000000000009</v>
      </c>
      <c r="R43" s="47">
        <f t="shared" si="2"/>
        <v>11.46</v>
      </c>
    </row>
    <row r="44" spans="1:18" s="4" customFormat="1" ht="18" customHeight="1">
      <c r="A44" s="41">
        <f>[2]Sec_E_Attendance!A43</f>
        <v>36</v>
      </c>
      <c r="B44" s="42">
        <f>[2]Sec_E_Attendance!B43</f>
        <v>111619002</v>
      </c>
      <c r="C44" s="43" t="str">
        <f>[2]Sec_E_Attendance!C43</f>
        <v>TAIMOOR MOHAMMAD BILAL</v>
      </c>
      <c r="D44" s="46">
        <v>0</v>
      </c>
      <c r="E44" s="46">
        <v>5</v>
      </c>
      <c r="F44" s="46">
        <v>5</v>
      </c>
      <c r="G44" s="44">
        <v>7</v>
      </c>
      <c r="H44" s="44">
        <v>8</v>
      </c>
      <c r="I44" s="45">
        <f t="shared" si="3"/>
        <v>7.5</v>
      </c>
      <c r="J44" s="46">
        <f t="shared" si="4"/>
        <v>0</v>
      </c>
      <c r="K44" s="46">
        <f t="shared" si="5"/>
        <v>5</v>
      </c>
      <c r="L44" s="46">
        <f t="shared" si="6"/>
        <v>5</v>
      </c>
      <c r="M44" s="46">
        <f t="shared" si="7"/>
        <v>7</v>
      </c>
      <c r="N44" s="46">
        <f t="shared" si="8"/>
        <v>8</v>
      </c>
      <c r="O44" s="47">
        <f t="shared" si="9"/>
        <v>5</v>
      </c>
      <c r="P44" s="46">
        <v>30</v>
      </c>
      <c r="Q44" s="48">
        <f t="shared" si="1"/>
        <v>12.5</v>
      </c>
      <c r="R44" s="47">
        <f t="shared" si="2"/>
        <v>25</v>
      </c>
    </row>
    <row r="45" spans="1:18" ht="15">
      <c r="A45" s="41">
        <f>[2]Sec_E_Attendance!A44</f>
        <v>37</v>
      </c>
      <c r="B45" s="42">
        <f>[2]Sec_E_Attendance!B44</f>
        <v>111619154</v>
      </c>
      <c r="C45" s="43" t="str">
        <f>[2]Sec_E_Attendance!C44</f>
        <v>FAWAD BUTT</v>
      </c>
      <c r="D45" s="46">
        <v>1</v>
      </c>
      <c r="E45" s="46">
        <v>5</v>
      </c>
      <c r="F45" s="46">
        <v>1</v>
      </c>
      <c r="G45" s="44">
        <v>5</v>
      </c>
      <c r="H45" s="44">
        <v>0</v>
      </c>
      <c r="I45" s="45">
        <f t="shared" si="3"/>
        <v>3.5999999999999996</v>
      </c>
      <c r="J45" s="46">
        <f t="shared" si="4"/>
        <v>1</v>
      </c>
      <c r="K45" s="46">
        <f t="shared" si="5"/>
        <v>5</v>
      </c>
      <c r="L45" s="46">
        <f t="shared" si="6"/>
        <v>1</v>
      </c>
      <c r="M45" s="46">
        <f t="shared" si="7"/>
        <v>5</v>
      </c>
      <c r="N45" s="46">
        <f t="shared" si="8"/>
        <v>0</v>
      </c>
      <c r="O45" s="47">
        <f t="shared" si="9"/>
        <v>2.4</v>
      </c>
      <c r="P45" s="46">
        <v>11</v>
      </c>
      <c r="Q45" s="48">
        <f t="shared" si="1"/>
        <v>4.58</v>
      </c>
      <c r="R45" s="47">
        <f t="shared" si="2"/>
        <v>10.58</v>
      </c>
    </row>
    <row r="46" spans="1:18" ht="15">
      <c r="A46" s="41">
        <f>[2]Sec_E_Attendance!A45</f>
        <v>38</v>
      </c>
      <c r="B46" s="42">
        <f>[2]Sec_E_Attendance!B45</f>
        <v>111619156</v>
      </c>
      <c r="C46" s="43" t="str">
        <f>[2]Sec_E_Attendance!C45</f>
        <v>MUHAMMAD HASSAN TALAL</v>
      </c>
      <c r="D46" s="71">
        <v>6</v>
      </c>
      <c r="E46" s="71">
        <v>6</v>
      </c>
      <c r="F46" s="71">
        <v>5</v>
      </c>
      <c r="G46" s="72">
        <v>5</v>
      </c>
      <c r="H46" s="72">
        <v>4</v>
      </c>
      <c r="I46" s="45">
        <f t="shared" si="3"/>
        <v>7.8000000000000007</v>
      </c>
      <c r="J46" s="46">
        <f t="shared" si="4"/>
        <v>6</v>
      </c>
      <c r="K46" s="46">
        <f t="shared" si="5"/>
        <v>6</v>
      </c>
      <c r="L46" s="46">
        <f t="shared" si="6"/>
        <v>5</v>
      </c>
      <c r="M46" s="46">
        <f t="shared" si="7"/>
        <v>5</v>
      </c>
      <c r="N46" s="46">
        <f t="shared" si="8"/>
        <v>4</v>
      </c>
      <c r="O46" s="47">
        <f t="shared" si="9"/>
        <v>5.2</v>
      </c>
      <c r="P46" s="46">
        <v>24</v>
      </c>
      <c r="Q46" s="48">
        <f t="shared" si="1"/>
        <v>10</v>
      </c>
      <c r="R46" s="47">
        <f t="shared" si="2"/>
        <v>23</v>
      </c>
    </row>
    <row r="47" spans="1:18" ht="15">
      <c r="A47" s="41">
        <f>[2]Sec_E_Attendance!A46</f>
        <v>39</v>
      </c>
      <c r="B47" s="42">
        <f>[2]Sec_E_Attendance!B46</f>
        <v>111619159</v>
      </c>
      <c r="C47" s="43" t="str">
        <f>[2]Sec_E_Attendance!C46</f>
        <v>RUSHD YAR KHAN</v>
      </c>
      <c r="D47" s="46">
        <v>1</v>
      </c>
      <c r="E47" s="46">
        <v>0</v>
      </c>
      <c r="F47" s="46">
        <v>3</v>
      </c>
      <c r="G47" s="44">
        <v>0</v>
      </c>
      <c r="H47" s="44">
        <v>0</v>
      </c>
      <c r="I47" s="45">
        <f t="shared" si="3"/>
        <v>1.2</v>
      </c>
      <c r="J47" s="46">
        <f t="shared" si="4"/>
        <v>1</v>
      </c>
      <c r="K47" s="46">
        <f t="shared" si="5"/>
        <v>0</v>
      </c>
      <c r="L47" s="46">
        <f t="shared" si="6"/>
        <v>3</v>
      </c>
      <c r="M47" s="46">
        <f t="shared" si="7"/>
        <v>0</v>
      </c>
      <c r="N47" s="46">
        <f t="shared" si="8"/>
        <v>0</v>
      </c>
      <c r="O47" s="47">
        <f t="shared" si="9"/>
        <v>0.8</v>
      </c>
      <c r="P47" s="46">
        <v>38</v>
      </c>
      <c r="Q47" s="48">
        <f t="shared" si="1"/>
        <v>15.83</v>
      </c>
      <c r="R47" s="47">
        <f t="shared" si="2"/>
        <v>17.829999999999998</v>
      </c>
    </row>
    <row r="48" spans="1:18" ht="15">
      <c r="A48" s="41">
        <f>[2]Sec_E_Attendance!A47</f>
        <v>40</v>
      </c>
      <c r="B48" s="42">
        <f>[2]Sec_E_Attendance!B47</f>
        <v>111619162</v>
      </c>
      <c r="C48" s="43" t="str">
        <f>[2]Sec_E_Attendance!C47</f>
        <v>MUHAMMAD UMAR</v>
      </c>
      <c r="D48" s="46">
        <v>0</v>
      </c>
      <c r="E48" s="46">
        <v>0</v>
      </c>
      <c r="F48" s="46">
        <v>0</v>
      </c>
      <c r="G48" s="44">
        <v>0</v>
      </c>
      <c r="H48" s="44">
        <v>0</v>
      </c>
      <c r="I48" s="45">
        <f t="shared" si="3"/>
        <v>0</v>
      </c>
      <c r="J48" s="46">
        <f t="shared" si="4"/>
        <v>0</v>
      </c>
      <c r="K48" s="46">
        <f t="shared" si="5"/>
        <v>0</v>
      </c>
      <c r="L48" s="46">
        <f t="shared" si="6"/>
        <v>0</v>
      </c>
      <c r="M48" s="46">
        <f t="shared" si="7"/>
        <v>0</v>
      </c>
      <c r="N48" s="46">
        <f t="shared" si="8"/>
        <v>0</v>
      </c>
      <c r="O48" s="47">
        <f t="shared" si="9"/>
        <v>0</v>
      </c>
      <c r="P48" s="46">
        <v>0</v>
      </c>
      <c r="Q48" s="48">
        <f>ROUND(((P48/$P$8)*($Q$8*100)),2)</f>
        <v>0</v>
      </c>
      <c r="R48" s="47">
        <f t="shared" si="2"/>
        <v>0</v>
      </c>
    </row>
    <row r="49" spans="1:18" ht="15">
      <c r="A49" s="41">
        <f>[2]Sec_E_Attendance!A48</f>
        <v>41</v>
      </c>
      <c r="B49" s="42">
        <f>[2]Sec_E_Attendance!B48</f>
        <v>111619227</v>
      </c>
      <c r="C49" s="43" t="str">
        <f>[2]Sec_E_Attendance!C48</f>
        <v>JAMSHAID FAROOQ</v>
      </c>
      <c r="D49" s="46">
        <v>0</v>
      </c>
      <c r="E49" s="46">
        <v>6</v>
      </c>
      <c r="F49" s="46">
        <v>4</v>
      </c>
      <c r="G49" s="44">
        <v>10</v>
      </c>
      <c r="H49" s="44">
        <v>9</v>
      </c>
      <c r="I49" s="45">
        <f t="shared" si="3"/>
        <v>8.6999999999999993</v>
      </c>
      <c r="J49" s="46">
        <f t="shared" si="4"/>
        <v>0</v>
      </c>
      <c r="K49" s="46">
        <f t="shared" si="5"/>
        <v>6</v>
      </c>
      <c r="L49" s="46">
        <f t="shared" si="6"/>
        <v>4</v>
      </c>
      <c r="M49" s="46">
        <f t="shared" si="7"/>
        <v>10</v>
      </c>
      <c r="N49" s="46">
        <f t="shared" si="8"/>
        <v>9</v>
      </c>
      <c r="O49" s="47">
        <f t="shared" si="9"/>
        <v>5.8</v>
      </c>
      <c r="P49" s="46">
        <v>51</v>
      </c>
      <c r="Q49" s="48">
        <f>ROUND(((P49/$P$8)*($Q$8*100)),2)</f>
        <v>21.25</v>
      </c>
      <c r="R49" s="47">
        <f t="shared" si="2"/>
        <v>35.75</v>
      </c>
    </row>
    <row r="50" spans="1:18" ht="15">
      <c r="A50" s="41">
        <f>[2]Sec_E_Attendance!A49</f>
        <v>42</v>
      </c>
      <c r="B50" s="59">
        <f>[2]Sec_E_Attendance!B49</f>
        <v>111619230</v>
      </c>
      <c r="C50" s="60" t="str">
        <f>[2]Sec_E_Attendance!C49</f>
        <v>AWAIS ALI</v>
      </c>
      <c r="D50" s="46">
        <v>8</v>
      </c>
      <c r="E50" s="46">
        <v>3</v>
      </c>
      <c r="F50" s="46">
        <v>0</v>
      </c>
      <c r="G50" s="44">
        <v>2</v>
      </c>
      <c r="H50" s="44">
        <v>5</v>
      </c>
      <c r="I50" s="45">
        <f t="shared" si="3"/>
        <v>5.3999999999999995</v>
      </c>
      <c r="J50" s="46">
        <f t="shared" si="4"/>
        <v>8</v>
      </c>
      <c r="K50" s="46">
        <f t="shared" si="5"/>
        <v>3</v>
      </c>
      <c r="L50" s="46">
        <f t="shared" si="6"/>
        <v>0</v>
      </c>
      <c r="M50" s="46">
        <f t="shared" si="7"/>
        <v>2</v>
      </c>
      <c r="N50" s="46">
        <f t="shared" si="8"/>
        <v>5</v>
      </c>
      <c r="O50" s="47">
        <f t="shared" si="9"/>
        <v>3.5999999999999996</v>
      </c>
      <c r="P50" s="46">
        <v>20</v>
      </c>
      <c r="Q50" s="48">
        <f>ROUND(((P50/$P$8)*($Q$8*100)),2)</f>
        <v>8.33</v>
      </c>
      <c r="R50" s="47">
        <f t="shared" si="2"/>
        <v>17.329999999999998</v>
      </c>
    </row>
    <row r="51" spans="1:18" ht="15">
      <c r="A51" s="41">
        <f>[2]Sec_E_Attendance!A50</f>
        <v>43</v>
      </c>
      <c r="B51" s="59">
        <f>[2]Sec_E_Attendance!B50</f>
        <v>111619232</v>
      </c>
      <c r="C51" s="60" t="str">
        <f>[2]Sec_E_Attendance!C50</f>
        <v>AWAIS SABIR</v>
      </c>
      <c r="D51" s="52">
        <v>0</v>
      </c>
      <c r="E51" s="52">
        <v>0</v>
      </c>
      <c r="F51" s="52">
        <v>0</v>
      </c>
      <c r="G51" s="51">
        <v>0</v>
      </c>
      <c r="H51" s="51">
        <v>0</v>
      </c>
      <c r="I51" s="45">
        <f t="shared" si="3"/>
        <v>0</v>
      </c>
      <c r="J51" s="46">
        <f t="shared" si="4"/>
        <v>0</v>
      </c>
      <c r="K51" s="46">
        <f t="shared" si="5"/>
        <v>0</v>
      </c>
      <c r="L51" s="46">
        <f t="shared" si="6"/>
        <v>0</v>
      </c>
      <c r="M51" s="46">
        <f t="shared" si="7"/>
        <v>0</v>
      </c>
      <c r="N51" s="46">
        <f t="shared" si="8"/>
        <v>0</v>
      </c>
      <c r="O51" s="53">
        <f t="shared" si="9"/>
        <v>0</v>
      </c>
      <c r="P51" s="52">
        <v>0</v>
      </c>
      <c r="Q51" s="54">
        <f>ROUND(((P51/$P$8)*($Q$8*100)),2)</f>
        <v>0</v>
      </c>
      <c r="R51" s="53">
        <f t="shared" si="2"/>
        <v>0</v>
      </c>
    </row>
    <row r="52" spans="1:18" ht="15">
      <c r="A52" s="41">
        <f>[2]Sec_E_Attendance!A51</f>
        <v>44</v>
      </c>
      <c r="B52" s="61">
        <v>91420026</v>
      </c>
      <c r="C52" s="62" t="s">
        <v>22</v>
      </c>
      <c r="D52" s="52">
        <v>6.5</v>
      </c>
      <c r="E52" s="52">
        <v>7</v>
      </c>
      <c r="F52" s="52">
        <v>0</v>
      </c>
      <c r="G52" s="51">
        <v>0</v>
      </c>
      <c r="H52" s="51">
        <v>0</v>
      </c>
      <c r="I52" s="45">
        <f t="shared" si="3"/>
        <v>4.0500000000000007</v>
      </c>
      <c r="J52" s="46">
        <f t="shared" si="4"/>
        <v>6.5</v>
      </c>
      <c r="K52" s="46">
        <f t="shared" si="5"/>
        <v>7</v>
      </c>
      <c r="L52" s="46">
        <f t="shared" si="6"/>
        <v>0</v>
      </c>
      <c r="M52" s="46">
        <f t="shared" si="7"/>
        <v>0</v>
      </c>
      <c r="N52" s="46">
        <f t="shared" si="8"/>
        <v>0</v>
      </c>
      <c r="O52" s="53">
        <f t="shared" si="9"/>
        <v>2.7</v>
      </c>
      <c r="P52" s="52">
        <v>39</v>
      </c>
      <c r="Q52" s="54">
        <f t="shared" ref="Q52:Q54" si="10">ROUND(((P52/$P$8)*($Q$8*100)),2)</f>
        <v>16.25</v>
      </c>
      <c r="R52" s="53">
        <f t="shared" si="2"/>
        <v>23</v>
      </c>
    </row>
    <row r="53" spans="1:18" ht="15">
      <c r="A53" s="56">
        <f>[2]Sec_E_Attendance!A52</f>
        <v>45</v>
      </c>
      <c r="B53" s="63">
        <v>91420052</v>
      </c>
      <c r="C53" s="64" t="s">
        <v>23</v>
      </c>
      <c r="D53" s="52">
        <v>6.5</v>
      </c>
      <c r="E53" s="52">
        <v>7</v>
      </c>
      <c r="F53" s="52">
        <v>0</v>
      </c>
      <c r="G53" s="51">
        <v>0</v>
      </c>
      <c r="H53" s="51">
        <v>0</v>
      </c>
      <c r="I53" s="45">
        <f t="shared" si="3"/>
        <v>4.0500000000000007</v>
      </c>
      <c r="J53" s="46">
        <f t="shared" si="4"/>
        <v>6.5</v>
      </c>
      <c r="K53" s="46">
        <f t="shared" si="5"/>
        <v>7</v>
      </c>
      <c r="L53" s="46">
        <f t="shared" si="6"/>
        <v>0</v>
      </c>
      <c r="M53" s="46">
        <f t="shared" si="7"/>
        <v>0</v>
      </c>
      <c r="N53" s="46">
        <f t="shared" si="8"/>
        <v>0</v>
      </c>
      <c r="O53" s="53">
        <f t="shared" si="9"/>
        <v>2.7</v>
      </c>
      <c r="P53" s="52">
        <v>16.5</v>
      </c>
      <c r="Q53" s="54">
        <f t="shared" si="10"/>
        <v>6.88</v>
      </c>
      <c r="R53" s="53">
        <f t="shared" si="2"/>
        <v>13.63</v>
      </c>
    </row>
    <row r="54" spans="1:18" ht="15">
      <c r="A54" s="55">
        <v>46</v>
      </c>
      <c r="B54" s="61">
        <v>91420097</v>
      </c>
      <c r="C54" s="62" t="s">
        <v>24</v>
      </c>
      <c r="D54" s="57">
        <v>0</v>
      </c>
      <c r="E54" s="57">
        <v>1</v>
      </c>
      <c r="F54" s="57">
        <v>0</v>
      </c>
      <c r="G54" s="44">
        <v>0</v>
      </c>
      <c r="H54" s="44">
        <v>7</v>
      </c>
      <c r="I54" s="45">
        <f t="shared" si="3"/>
        <v>2.4</v>
      </c>
      <c r="J54" s="46">
        <f t="shared" si="4"/>
        <v>0</v>
      </c>
      <c r="K54" s="46">
        <f t="shared" si="5"/>
        <v>1</v>
      </c>
      <c r="L54" s="46">
        <f t="shared" si="6"/>
        <v>0</v>
      </c>
      <c r="M54" s="46">
        <f t="shared" si="7"/>
        <v>0</v>
      </c>
      <c r="N54" s="46">
        <f t="shared" si="8"/>
        <v>7</v>
      </c>
      <c r="O54" s="47">
        <f t="shared" si="9"/>
        <v>1.6</v>
      </c>
      <c r="P54" s="57">
        <v>23</v>
      </c>
      <c r="Q54" s="48">
        <f t="shared" si="10"/>
        <v>9.58</v>
      </c>
      <c r="R54" s="47">
        <f t="shared" si="2"/>
        <v>13.58</v>
      </c>
    </row>
    <row r="55" spans="1:18">
      <c r="Q55" s="58" t="s">
        <v>25</v>
      </c>
      <c r="R55" s="70">
        <f>AVERAGE(R9:R54)</f>
        <v>21.13</v>
      </c>
    </row>
    <row r="56" spans="1:18">
      <c r="Q56" s="58" t="s">
        <v>26</v>
      </c>
      <c r="R56" s="69">
        <f>STDEV(R9:R54)</f>
        <v>11.103391674018651</v>
      </c>
    </row>
    <row r="57" spans="1:18">
      <c r="Q57" s="58" t="s">
        <v>27</v>
      </c>
      <c r="R57" s="70">
        <f>MAX(R9:R54)</f>
        <v>40.17</v>
      </c>
    </row>
  </sheetData>
  <mergeCells count="3">
    <mergeCell ref="A6:A8"/>
    <mergeCell ref="J7:N7"/>
    <mergeCell ref="P7:Q7"/>
  </mergeCells>
  <printOptions horizontalCentered="1" verticalCentered="1"/>
  <pageMargins left="0.51" right="0.65" top="1" bottom="1" header="0.5" footer="0.5"/>
  <pageSetup scale="44" orientation="landscape" r:id="rId1"/>
  <headerFooter alignWithMargins="0"/>
  <ignoredErrors>
    <ignoredError sqref="L9:L5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Marks_Breakup_E</vt:lpstr>
      <vt:lpstr>Marks_Breakup_E!Print_Area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RIZWAN AHMAD</dc:creator>
  <cp:lastModifiedBy>RIZWAN AHMAD</cp:lastModifiedBy>
  <dcterms:created xsi:type="dcterms:W3CDTF">2013-11-29T06:41:49Z</dcterms:created>
  <dcterms:modified xsi:type="dcterms:W3CDTF">2014-01-13T09:10:40Z</dcterms:modified>
</cp:coreProperties>
</file>