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35" windowHeight="8070"/>
  </bookViews>
  <sheets>
    <sheet name="export" sheetId="2" r:id="rId1"/>
    <sheet name="Sheet1" sheetId="3" r:id="rId2"/>
  </sheets>
  <externalReferences>
    <externalReference r:id="rId3"/>
  </externalReferences>
  <definedNames>
    <definedName name="Case1">[1]Ranges!$C$4:$E$12</definedName>
  </definedNames>
  <calcPr calcId="124519"/>
</workbook>
</file>

<file path=xl/calcChain.xml><?xml version="1.0" encoding="utf-8"?>
<calcChain xmlns="http://schemas.openxmlformats.org/spreadsheetml/2006/main">
  <c r="V14" i="2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I62" l="1"/>
  <c r="I61"/>
  <c r="U61"/>
  <c r="U62"/>
  <c r="N13" l="1"/>
  <c r="V13" s="1"/>
  <c r="N14"/>
  <c r="N15"/>
  <c r="V15" s="1"/>
  <c r="N16"/>
  <c r="V16" s="1"/>
  <c r="N17"/>
  <c r="V17" s="1"/>
  <c r="N18"/>
  <c r="V18" s="1"/>
  <c r="N19"/>
  <c r="V19" s="1"/>
  <c r="N20"/>
  <c r="V20" s="1"/>
  <c r="N21"/>
  <c r="V21" s="1"/>
  <c r="N22"/>
  <c r="V22" s="1"/>
  <c r="N23"/>
  <c r="V23" s="1"/>
  <c r="N24"/>
  <c r="V24" s="1"/>
  <c r="N25"/>
  <c r="V25" s="1"/>
  <c r="N26"/>
  <c r="V26" s="1"/>
  <c r="N27"/>
  <c r="V27" s="1"/>
  <c r="N28"/>
  <c r="V28" s="1"/>
  <c r="N29"/>
  <c r="V29" s="1"/>
  <c r="N30"/>
  <c r="V30" s="1"/>
  <c r="N31"/>
  <c r="V31" s="1"/>
  <c r="N32"/>
  <c r="V32" s="1"/>
  <c r="N33"/>
  <c r="V33" s="1"/>
  <c r="N34"/>
  <c r="V34" s="1"/>
  <c r="N35"/>
  <c r="V35" s="1"/>
  <c r="N36"/>
  <c r="V36" s="1"/>
  <c r="N37"/>
  <c r="V37" s="1"/>
  <c r="N38"/>
  <c r="V38" s="1"/>
  <c r="N39"/>
  <c r="V39" s="1"/>
  <c r="N40"/>
  <c r="V40" s="1"/>
  <c r="N41"/>
  <c r="V41" s="1"/>
  <c r="N42"/>
  <c r="V42" s="1"/>
  <c r="N43"/>
  <c r="V43" s="1"/>
  <c r="N44"/>
  <c r="V44" s="1"/>
  <c r="N45"/>
  <c r="V45" s="1"/>
  <c r="N46"/>
  <c r="V46" s="1"/>
  <c r="N47"/>
  <c r="V47" s="1"/>
  <c r="N48"/>
  <c r="V48" s="1"/>
  <c r="N49"/>
  <c r="V49" s="1"/>
  <c r="N50"/>
  <c r="V50" s="1"/>
  <c r="N51"/>
  <c r="V51" s="1"/>
  <c r="N52"/>
  <c r="V52" s="1"/>
  <c r="N53"/>
  <c r="V53" s="1"/>
  <c r="N54"/>
  <c r="N55"/>
  <c r="N56"/>
  <c r="N57"/>
  <c r="N58"/>
  <c r="N59"/>
  <c r="N60"/>
  <c r="N61"/>
  <c r="V61" s="1"/>
  <c r="N62"/>
  <c r="V62" s="1"/>
  <c r="N12"/>
  <c r="V12" s="1"/>
  <c r="S12" l="1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U54"/>
  <c r="U55"/>
  <c r="U56"/>
  <c r="U57"/>
  <c r="U58"/>
  <c r="U59"/>
  <c r="U60"/>
  <c r="S11"/>
  <c r="I54"/>
  <c r="I55"/>
  <c r="I56"/>
  <c r="I57"/>
  <c r="I58"/>
  <c r="I59"/>
  <c r="I60"/>
  <c r="N11"/>
  <c r="V11" s="1"/>
  <c r="V58" l="1"/>
  <c r="V56"/>
  <c r="V59"/>
</calcChain>
</file>

<file path=xl/sharedStrings.xml><?xml version="1.0" encoding="utf-8"?>
<sst xmlns="http://schemas.openxmlformats.org/spreadsheetml/2006/main" count="142" uniqueCount="131">
  <si>
    <t>University of Managment and Technology</t>
  </si>
  <si>
    <t>Control No:_________</t>
  </si>
  <si>
    <t>Office of Controller of Examination</t>
  </si>
  <si>
    <r>
      <t>Program:</t>
    </r>
    <r>
      <rPr>
        <sz val="11"/>
        <color theme="1"/>
        <rFont val="Calibri"/>
        <family val="2"/>
        <scheme val="minor"/>
      </rPr>
      <t xml:space="preserve"> BS-EE</t>
    </r>
  </si>
  <si>
    <t xml:space="preserve">Award List </t>
  </si>
  <si>
    <t>S.No</t>
  </si>
  <si>
    <t xml:space="preserve">Participant Id: </t>
  </si>
  <si>
    <t>Participant Name:</t>
  </si>
  <si>
    <t>Total</t>
  </si>
  <si>
    <t>Assignments</t>
  </si>
  <si>
    <t xml:space="preserve">Total Marks </t>
  </si>
  <si>
    <t>Grade</t>
  </si>
  <si>
    <t>__________________</t>
  </si>
  <si>
    <t>Resourse Person</t>
  </si>
  <si>
    <t>_____________________</t>
  </si>
  <si>
    <t>Chairman / Chairperson</t>
  </si>
  <si>
    <t>Contact:</t>
  </si>
  <si>
    <t>FINAL</t>
  </si>
  <si>
    <t>MID</t>
  </si>
  <si>
    <t>MUGHEES ZAHEEN</t>
  </si>
  <si>
    <t>MISBAH UR RASOOL</t>
  </si>
  <si>
    <t>MOHAMMMED AHSAN BILAL</t>
  </si>
  <si>
    <t>SHERAZ SAEED</t>
  </si>
  <si>
    <t>ZAIN UL ABIDIAN</t>
  </si>
  <si>
    <t>MUHAMMAD ISHAQ</t>
  </si>
  <si>
    <t>MUHAMMAD ASAD KHALID</t>
  </si>
  <si>
    <t>ADEEL ASHRAF</t>
  </si>
  <si>
    <t>ALI KAMRAN TARIQ</t>
  </si>
  <si>
    <t>MUHAMMAD SHAHID IQBAL</t>
  </si>
  <si>
    <t>MUHAMMAD WALEED SAJID</t>
  </si>
  <si>
    <t>UMAIR HAYAT</t>
  </si>
  <si>
    <t>TAHIR AHMAD MAKKY</t>
  </si>
  <si>
    <t>HAFIZ MUHAMMAD AUN SABIR</t>
  </si>
  <si>
    <t>Sessional</t>
  </si>
  <si>
    <t>#</t>
  </si>
  <si>
    <t>Participant ID</t>
  </si>
  <si>
    <t>Participant's Name</t>
  </si>
  <si>
    <t>dd</t>
  </si>
  <si>
    <t>Total Absent</t>
  </si>
  <si>
    <t>Make-up Classes</t>
  </si>
  <si>
    <t>Net Absent</t>
  </si>
  <si>
    <t>mm</t>
  </si>
  <si>
    <t>WAQAR ALI</t>
  </si>
  <si>
    <t>MUHAMMMAD ZAIN KHALID</t>
  </si>
  <si>
    <t>MUHAMMAD JAHANGIR ALAMGIR</t>
  </si>
  <si>
    <t>UMAIR MAQSOOD</t>
  </si>
  <si>
    <t>AHMED</t>
  </si>
  <si>
    <t>BILAL RAFIQUE</t>
  </si>
  <si>
    <t>SYED MUHAMMAD JUNAID JAVAID</t>
  </si>
  <si>
    <t>TAYYAB SHOAIB</t>
  </si>
  <si>
    <t>MUHAMMAD MUSA BAIG</t>
  </si>
  <si>
    <t>HASIN KHALID</t>
  </si>
  <si>
    <t>UMAIR ALI</t>
  </si>
  <si>
    <t>MUHAMMAD FARAZ SHAHID</t>
  </si>
  <si>
    <t>JAMAL AHMAD</t>
  </si>
  <si>
    <t>Attendance Sheet</t>
  </si>
  <si>
    <t>Program: BS-EE</t>
  </si>
  <si>
    <t>    Semester:Fall 2013</t>
  </si>
  <si>
    <t>Course: EE220 - Digital Logic Design             Section : A</t>
  </si>
  <si>
    <t>Printed On: 4-Dec-2013</t>
  </si>
  <si>
    <t>Resourse Person :</t>
  </si>
  <si>
    <t>Page: 2 / 2</t>
  </si>
  <si>
    <t>Sr#</t>
  </si>
  <si>
    <t>MUHAMMAD ARSLAN ZAHID</t>
  </si>
  <si>
    <t>MUHAMMAD FAHAD NAZIR</t>
  </si>
  <si>
    <t>SHAHZAIB ABRAR</t>
  </si>
  <si>
    <t>AHSAN JAVED</t>
  </si>
  <si>
    <t>OSAMA NISAR</t>
  </si>
  <si>
    <t>SINAN AMJAD</t>
  </si>
  <si>
    <t>ALI SABIR CHATTA</t>
  </si>
  <si>
    <t>MOHSIN JAMIL</t>
  </si>
  <si>
    <t>HAFIZ ABDUL HADI</t>
  </si>
  <si>
    <t>MUHAMMAD USMAN KHALID</t>
  </si>
  <si>
    <t>JAWAD AHMAD</t>
  </si>
  <si>
    <t>AHAD ROSIMO HANIF</t>
  </si>
  <si>
    <t>JUNAID HAFEEZ BUTT</t>
  </si>
  <si>
    <t>BILAL SULEMAN</t>
  </si>
  <si>
    <t>AHMAD GUL HUNDAL</t>
  </si>
  <si>
    <r>
      <t>Resource Person</t>
    </r>
    <r>
      <rPr>
        <sz val="11"/>
        <color theme="1"/>
        <rFont val="Calibri"/>
        <family val="2"/>
        <scheme val="minor"/>
      </rPr>
      <t>: Hassan Munir</t>
    </r>
  </si>
  <si>
    <t>Email: hassan.munir@umt.edu.pk</t>
  </si>
  <si>
    <r>
      <t>Semester:</t>
    </r>
    <r>
      <rPr>
        <sz val="11"/>
        <color theme="1"/>
        <rFont val="Calibri"/>
        <family val="2"/>
        <scheme val="minor"/>
      </rPr>
      <t xml:space="preserve"> Fall2013</t>
    </r>
  </si>
  <si>
    <t>Ayyaz haider</t>
  </si>
  <si>
    <t>Ahmer Butt</t>
  </si>
  <si>
    <t>Quizzes</t>
  </si>
  <si>
    <t xml:space="preserve">AHMED </t>
  </si>
  <si>
    <t>MUHAMMAD ASJAD KHAN</t>
  </si>
  <si>
    <t>MUHAMMAD DANIYAL</t>
  </si>
  <si>
    <t>MUHAMMAD ZAHID HANIF</t>
  </si>
  <si>
    <t>SHAHROZE KAMRAN GILL</t>
  </si>
  <si>
    <t>ASAD TARIQ</t>
  </si>
  <si>
    <t>MUNEEB AMEEN</t>
  </si>
  <si>
    <t>BILAL SHAHID</t>
  </si>
  <si>
    <t>MUHAMMAD ADEEL RANA</t>
  </si>
  <si>
    <t>MAZHER IQBAL</t>
  </si>
  <si>
    <t>MUHAMMAD AKBER ABDUL REHMAN</t>
  </si>
  <si>
    <t>HASSAN ALI</t>
  </si>
  <si>
    <t>HAFIZ AHMAD</t>
  </si>
  <si>
    <t>FURQAN FAROOQ</t>
  </si>
  <si>
    <t>USSAMA AYUB</t>
  </si>
  <si>
    <t>ADEEL BILAL</t>
  </si>
  <si>
    <t>MUHAMMAD ASIM TANVEER</t>
  </si>
  <si>
    <t>HAFIZ MUHAMMAD REHAN BUTT</t>
  </si>
  <si>
    <t>ATHAR FAROOQ</t>
  </si>
  <si>
    <t>ZARRAR HAMEED</t>
  </si>
  <si>
    <t>SOHAIB NAYYAR</t>
  </si>
  <si>
    <t>MUHAMMAD ALI</t>
  </si>
  <si>
    <t>GHULAM MOHYUDIN</t>
  </si>
  <si>
    <t>MUHAMMAD NAUMAN RIAZ</t>
  </si>
  <si>
    <t>MUHAMMAD AHMED</t>
  </si>
  <si>
    <t>SARDAR MUHAMMAD SHAFI</t>
  </si>
  <si>
    <t>MUHAMMAD AHMAD NOOR</t>
  </si>
  <si>
    <t>ZOHAIB HASSAN</t>
  </si>
  <si>
    <t>NABEEL SHABBIR</t>
  </si>
  <si>
    <t>MUHAMMAD IBTISAM ANSAR</t>
  </si>
  <si>
    <t>MUHAMMAD IJAZ</t>
  </si>
  <si>
    <t>MUHAMMAD ABDULLAH KHAN</t>
  </si>
  <si>
    <t>MUHAMMAD BILAL ZIA BUTT</t>
  </si>
  <si>
    <t>USMAN SHARIF</t>
  </si>
  <si>
    <t>ABDULLAH ZAHEER</t>
  </si>
  <si>
    <t>MUHAMMAD REHAN GHAFOOR</t>
  </si>
  <si>
    <t xml:space="preserve">ASIF HABIB </t>
  </si>
  <si>
    <t xml:space="preserve">AHMAD BILAL </t>
  </si>
  <si>
    <t>IRFAN HAIDER</t>
  </si>
  <si>
    <t>BILAL HUSSAIN AWAN</t>
  </si>
  <si>
    <t>KHURAM SHAHZAD</t>
  </si>
  <si>
    <t>TALHA IDREES</t>
  </si>
  <si>
    <t>Fawad Amjad</t>
  </si>
  <si>
    <t>Course Title:    Applied Thermodynamics</t>
  </si>
  <si>
    <t>Section:D</t>
  </si>
  <si>
    <r>
      <t>Course Code:</t>
    </r>
    <r>
      <rPr>
        <sz val="11"/>
        <color theme="1"/>
        <rFont val="Calibri"/>
        <family val="2"/>
        <scheme val="minor"/>
      </rPr>
      <t xml:space="preserve"> ME-320</t>
    </r>
  </si>
  <si>
    <t>Sessional Average                                                                                                                                                                                                    Average =  28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</si>
</sst>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37476C"/>
      <name val="Verdana"/>
      <family val="2"/>
    </font>
    <font>
      <sz val="8"/>
      <color rgb="FF000066"/>
      <name val="Verdana"/>
      <family val="2"/>
    </font>
    <font>
      <b/>
      <sz val="13.5"/>
      <color theme="1"/>
      <name val="Calibri"/>
      <family val="2"/>
      <scheme val="minor"/>
    </font>
    <font>
      <b/>
      <sz val="12"/>
      <color rgb="FF37476C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6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2D7E7"/>
        <bgColor indexed="64"/>
      </patternFill>
    </fill>
    <fill>
      <patternFill patternType="solid">
        <fgColor rgb="FFC5D9E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11111"/>
      </left>
      <right style="thin">
        <color rgb="FF111111"/>
      </right>
      <top style="thin">
        <color rgb="FF111111"/>
      </top>
      <bottom style="thin">
        <color rgb="FF111111"/>
      </bottom>
      <diagonal/>
    </border>
    <border>
      <left style="thin">
        <color rgb="FF111111"/>
      </left>
      <right style="thin">
        <color rgb="FF111111"/>
      </right>
      <top style="thin">
        <color rgb="FF111111"/>
      </top>
      <bottom/>
      <diagonal/>
    </border>
    <border>
      <left style="thin">
        <color rgb="FF111111"/>
      </left>
      <right style="thin">
        <color rgb="FF111111"/>
      </right>
      <top/>
      <bottom/>
      <diagonal/>
    </border>
    <border>
      <left style="thin">
        <color rgb="FF111111"/>
      </left>
      <right style="thin">
        <color rgb="FF111111"/>
      </right>
      <top/>
      <bottom style="thin">
        <color rgb="FF111111"/>
      </bottom>
      <diagonal/>
    </border>
    <border>
      <left style="thin">
        <color rgb="FF111111"/>
      </left>
      <right/>
      <top style="thin">
        <color rgb="FF111111"/>
      </top>
      <bottom style="thin">
        <color rgb="FF111111"/>
      </bottom>
      <diagonal/>
    </border>
    <border>
      <left/>
      <right style="thin">
        <color rgb="FF111111"/>
      </right>
      <top style="thin">
        <color rgb="FF111111"/>
      </top>
      <bottom style="thin">
        <color rgb="FF111111"/>
      </bottom>
      <diagonal/>
    </border>
    <border>
      <left style="medium">
        <color rgb="FF181892"/>
      </left>
      <right style="medium">
        <color rgb="FF181892"/>
      </right>
      <top style="medium">
        <color rgb="FF181892"/>
      </top>
      <bottom style="medium">
        <color rgb="FF181892"/>
      </bottom>
      <diagonal/>
    </border>
    <border>
      <left style="medium">
        <color rgb="FF181892"/>
      </left>
      <right/>
      <top style="medium">
        <color rgb="FF181892"/>
      </top>
      <bottom style="medium">
        <color rgb="FF181892"/>
      </bottom>
      <diagonal/>
    </border>
    <border>
      <left/>
      <right/>
      <top style="medium">
        <color rgb="FF181892"/>
      </top>
      <bottom style="medium">
        <color rgb="FF181892"/>
      </bottom>
      <diagonal/>
    </border>
    <border>
      <left/>
      <right style="medium">
        <color rgb="FF181892"/>
      </right>
      <top style="medium">
        <color rgb="FF181892"/>
      </top>
      <bottom style="medium">
        <color rgb="FF181892"/>
      </bottom>
      <diagonal/>
    </border>
    <border>
      <left/>
      <right/>
      <top/>
      <bottom style="thin">
        <color rgb="FF111111"/>
      </bottom>
      <diagonal/>
    </border>
    <border>
      <left/>
      <right style="thin">
        <color rgb="FF111111"/>
      </right>
      <top/>
      <bottom style="thin">
        <color rgb="FF111111"/>
      </bottom>
      <diagonal/>
    </border>
    <border>
      <left style="thin">
        <color rgb="FF111111"/>
      </left>
      <right style="thin">
        <color rgb="FF111111"/>
      </right>
      <top style="medium">
        <color rgb="FF181892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111111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111111"/>
      </top>
      <bottom style="thin">
        <color rgb="FF111111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111111"/>
      </bottom>
      <diagonal/>
    </border>
    <border>
      <left style="medium">
        <color rgb="FF111111"/>
      </left>
      <right style="medium">
        <color rgb="FF111111"/>
      </right>
      <top style="medium">
        <color rgb="FF111111"/>
      </top>
      <bottom style="medium">
        <color rgb="FF111111"/>
      </bottom>
      <diagonal/>
    </border>
    <border>
      <left style="medium">
        <color rgb="FF111111"/>
      </left>
      <right style="medium">
        <color rgb="FF111111"/>
      </right>
      <top/>
      <bottom style="medium">
        <color rgb="FF11111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6">
    <xf numFmtId="0" fontId="0" fillId="0" borderId="0" xfId="0"/>
    <xf numFmtId="0" fontId="0" fillId="0" borderId="10" xfId="0" applyBorder="1" applyAlignment="1">
      <alignment wrapText="1"/>
    </xf>
    <xf numFmtId="0" fontId="16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/>
    <xf numFmtId="0" fontId="0" fillId="33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0" fillId="0" borderId="10" xfId="0" applyNumberFormat="1" applyBorder="1" applyAlignment="1">
      <alignment wrapText="1"/>
    </xf>
    <xf numFmtId="0" fontId="0" fillId="33" borderId="17" xfId="0" applyFill="1" applyBorder="1"/>
    <xf numFmtId="0" fontId="0" fillId="0" borderId="10" xfId="0" applyBorder="1" applyAlignment="1">
      <alignment horizontal="right" wrapText="1"/>
    </xf>
    <xf numFmtId="0" fontId="0" fillId="35" borderId="10" xfId="0" applyFill="1" applyBorder="1" applyAlignment="1">
      <alignment horizontal="right" wrapText="1"/>
    </xf>
    <xf numFmtId="0" fontId="0" fillId="33" borderId="10" xfId="0" applyFill="1" applyBorder="1" applyAlignment="1">
      <alignment horizontal="right" wrapText="1"/>
    </xf>
    <xf numFmtId="1" fontId="0" fillId="36" borderId="10" xfId="0" applyNumberFormat="1" applyFill="1" applyBorder="1" applyAlignment="1">
      <alignment wrapText="1"/>
    </xf>
    <xf numFmtId="0" fontId="0" fillId="37" borderId="10" xfId="0" applyFill="1" applyBorder="1" applyAlignment="1">
      <alignment horizontal="right" wrapText="1"/>
    </xf>
    <xf numFmtId="0" fontId="0" fillId="37" borderId="10" xfId="0" applyFill="1" applyBorder="1" applyAlignment="1">
      <alignment wrapText="1"/>
    </xf>
    <xf numFmtId="1" fontId="0" fillId="38" borderId="10" xfId="0" applyNumberFormat="1" applyFill="1" applyBorder="1" applyAlignment="1">
      <alignment horizontal="right" wrapText="1"/>
    </xf>
    <xf numFmtId="0" fontId="0" fillId="38" borderId="10" xfId="0" applyFill="1" applyBorder="1" applyAlignment="1">
      <alignment horizontal="right" wrapText="1"/>
    </xf>
    <xf numFmtId="1" fontId="0" fillId="38" borderId="10" xfId="0" applyNumberFormat="1" applyFill="1" applyBorder="1" applyAlignment="1">
      <alignment wrapText="1"/>
    </xf>
    <xf numFmtId="9" fontId="0" fillId="36" borderId="10" xfId="0" applyNumberFormat="1" applyFill="1" applyBorder="1" applyAlignment="1">
      <alignment wrapText="1"/>
    </xf>
    <xf numFmtId="0" fontId="0" fillId="0" borderId="0" xfId="0" applyAlignment="1">
      <alignment horizontal="center" wrapText="1"/>
    </xf>
    <xf numFmtId="0" fontId="18" fillId="39" borderId="18" xfId="0" applyFont="1" applyFill="1" applyBorder="1" applyAlignment="1">
      <alignment horizontal="center" wrapText="1"/>
    </xf>
    <xf numFmtId="0" fontId="19" fillId="0" borderId="18" xfId="0" applyFont="1" applyBorder="1" applyAlignment="1">
      <alignment wrapText="1"/>
    </xf>
    <xf numFmtId="0" fontId="19" fillId="0" borderId="18" xfId="0" applyFont="1" applyBorder="1" applyAlignment="1">
      <alignment horizontal="center" wrapText="1"/>
    </xf>
    <xf numFmtId="0" fontId="20" fillId="0" borderId="0" xfId="0" applyFont="1"/>
    <xf numFmtId="0" fontId="21" fillId="40" borderId="0" xfId="0" applyFont="1" applyFill="1" applyAlignment="1">
      <alignment horizontal="center" wrapText="1"/>
    </xf>
    <xf numFmtId="0" fontId="18" fillId="0" borderId="24" xfId="0" applyFont="1" applyBorder="1" applyAlignment="1">
      <alignment wrapText="1"/>
    </xf>
    <xf numFmtId="0" fontId="18" fillId="0" borderId="24" xfId="0" applyFont="1" applyBorder="1" applyAlignment="1">
      <alignment horizontal="right" wrapText="1"/>
    </xf>
    <xf numFmtId="0" fontId="19" fillId="0" borderId="24" xfId="0" applyFont="1" applyBorder="1" applyAlignment="1">
      <alignment horizontal="right" wrapText="1"/>
    </xf>
    <xf numFmtId="0" fontId="0" fillId="0" borderId="28" xfId="0" applyBorder="1"/>
    <xf numFmtId="0" fontId="0" fillId="0" borderId="29" xfId="0" applyBorder="1"/>
    <xf numFmtId="0" fontId="0" fillId="33" borderId="10" xfId="0" applyFill="1" applyBorder="1" applyAlignment="1">
      <alignment horizontal="center" wrapText="1"/>
    </xf>
    <xf numFmtId="1" fontId="0" fillId="33" borderId="10" xfId="0" applyNumberFormat="1" applyFill="1" applyBorder="1" applyAlignment="1">
      <alignment wrapText="1"/>
    </xf>
    <xf numFmtId="0" fontId="0" fillId="0" borderId="32" xfId="0" applyBorder="1"/>
    <xf numFmtId="0" fontId="0" fillId="41" borderId="10" xfId="0" applyFill="1" applyBorder="1" applyAlignment="1">
      <alignment horizontal="right" wrapText="1"/>
    </xf>
    <xf numFmtId="0" fontId="0" fillId="41" borderId="10" xfId="0" applyFill="1" applyBorder="1" applyAlignment="1">
      <alignment wrapText="1"/>
    </xf>
    <xf numFmtId="1" fontId="0" fillId="41" borderId="10" xfId="0" applyNumberFormat="1" applyFill="1" applyBorder="1" applyAlignment="1">
      <alignment wrapText="1"/>
    </xf>
    <xf numFmtId="0" fontId="0" fillId="0" borderId="13" xfId="0" applyBorder="1"/>
    <xf numFmtId="0" fontId="0" fillId="0" borderId="33" xfId="0" applyBorder="1"/>
    <xf numFmtId="0" fontId="0" fillId="0" borderId="37" xfId="0" applyBorder="1" applyAlignment="1">
      <alignment horizontal="right" wrapText="1"/>
    </xf>
    <xf numFmtId="9" fontId="0" fillId="34" borderId="10" xfId="0" applyNumberFormat="1" applyFill="1" applyBorder="1" applyAlignment="1">
      <alignment wrapText="1"/>
    </xf>
    <xf numFmtId="0" fontId="22" fillId="0" borderId="36" xfId="0" applyFont="1" applyBorder="1" applyAlignment="1">
      <alignment horizontal="center" wrapText="1"/>
    </xf>
    <xf numFmtId="0" fontId="23" fillId="0" borderId="40" xfId="0" applyFont="1" applyBorder="1" applyAlignment="1">
      <alignment horizontal="center" wrapText="1"/>
    </xf>
    <xf numFmtId="0" fontId="23" fillId="0" borderId="39" xfId="0" applyFont="1" applyBorder="1" applyAlignment="1">
      <alignment horizontal="center" wrapText="1"/>
    </xf>
    <xf numFmtId="0" fontId="23" fillId="33" borderId="36" xfId="0" applyFont="1" applyFill="1" applyBorder="1" applyAlignment="1">
      <alignment horizontal="center" wrapText="1"/>
    </xf>
    <xf numFmtId="0" fontId="23" fillId="0" borderId="36" xfId="0" applyFont="1" applyBorder="1" applyAlignment="1">
      <alignment horizontal="center" wrapText="1"/>
    </xf>
    <xf numFmtId="0" fontId="23" fillId="33" borderId="39" xfId="0" applyFont="1" applyFill="1" applyBorder="1" applyAlignment="1">
      <alignment horizontal="center" wrapText="1"/>
    </xf>
    <xf numFmtId="0" fontId="0" fillId="0" borderId="31" xfId="0" applyBorder="1" applyAlignment="1"/>
    <xf numFmtId="0" fontId="16" fillId="0" borderId="14" xfId="0" applyFont="1" applyBorder="1" applyAlignment="1">
      <alignment horizontal="center" wrapText="1"/>
    </xf>
    <xf numFmtId="0" fontId="24" fillId="0" borderId="41" xfId="0" applyFont="1" applyBorder="1" applyAlignment="1">
      <alignment wrapText="1"/>
    </xf>
    <xf numFmtId="0" fontId="24" fillId="0" borderId="42" xfId="0" applyFont="1" applyBorder="1" applyAlignment="1">
      <alignment wrapText="1"/>
    </xf>
    <xf numFmtId="0" fontId="24" fillId="0" borderId="0" xfId="0" applyFont="1"/>
    <xf numFmtId="0" fontId="25" fillId="33" borderId="13" xfId="0" applyFont="1" applyFill="1" applyBorder="1"/>
    <xf numFmtId="0" fontId="23" fillId="33" borderId="38" xfId="0" applyFont="1" applyFill="1" applyBorder="1" applyAlignment="1">
      <alignment horizontal="center" wrapText="1"/>
    </xf>
    <xf numFmtId="0" fontId="0" fillId="33" borderId="0" xfId="0" applyFill="1"/>
    <xf numFmtId="1" fontId="0" fillId="42" borderId="10" xfId="0" applyNumberFormat="1" applyFill="1" applyBorder="1" applyAlignment="1">
      <alignment wrapText="1"/>
    </xf>
    <xf numFmtId="0" fontId="26" fillId="43" borderId="36" xfId="0" applyFont="1" applyFill="1" applyBorder="1" applyAlignment="1">
      <alignment horizontal="center" wrapText="1"/>
    </xf>
    <xf numFmtId="0" fontId="16" fillId="43" borderId="10" xfId="0" applyFont="1" applyFill="1" applyBorder="1" applyAlignment="1">
      <alignment wrapText="1"/>
    </xf>
    <xf numFmtId="9" fontId="16" fillId="43" borderId="10" xfId="0" applyNumberFormat="1" applyFont="1" applyFill="1" applyBorder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5" xfId="0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34" xfId="0" applyFont="1" applyBorder="1" applyAlignment="1">
      <alignment wrapText="1"/>
    </xf>
    <xf numFmtId="0" fontId="16" fillId="0" borderId="35" xfId="0" applyFont="1" applyBorder="1" applyAlignment="1">
      <alignment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18" fillId="39" borderId="19" xfId="0" applyFont="1" applyFill="1" applyBorder="1" applyAlignment="1">
      <alignment wrapText="1"/>
    </xf>
    <xf numFmtId="0" fontId="18" fillId="39" borderId="20" xfId="0" applyFont="1" applyFill="1" applyBorder="1" applyAlignment="1">
      <alignment wrapText="1"/>
    </xf>
    <xf numFmtId="0" fontId="18" fillId="39" borderId="21" xfId="0" applyFont="1" applyFill="1" applyBorder="1" applyAlignment="1">
      <alignment wrapText="1"/>
    </xf>
    <xf numFmtId="0" fontId="18" fillId="39" borderId="19" xfId="0" applyFont="1" applyFill="1" applyBorder="1"/>
    <xf numFmtId="0" fontId="18" fillId="39" borderId="20" xfId="0" applyFont="1" applyFill="1" applyBorder="1"/>
    <xf numFmtId="0" fontId="18" fillId="39" borderId="21" xfId="0" applyFont="1" applyFill="1" applyBorder="1"/>
    <xf numFmtId="0" fontId="19" fillId="0" borderId="22" xfId="0" applyFont="1" applyBorder="1" applyAlignment="1">
      <alignment wrapText="1"/>
    </xf>
    <xf numFmtId="0" fontId="19" fillId="0" borderId="23" xfId="0" applyFont="1" applyBorder="1" applyAlignment="1">
      <alignment wrapText="1"/>
    </xf>
    <xf numFmtId="0" fontId="19" fillId="0" borderId="25" xfId="0" applyFont="1" applyBorder="1" applyAlignment="1">
      <alignment wrapText="1"/>
    </xf>
    <xf numFmtId="0" fontId="19" fillId="0" borderId="26" xfId="0" applyFont="1" applyBorder="1" applyAlignment="1">
      <alignment wrapText="1"/>
    </xf>
    <xf numFmtId="0" fontId="19" fillId="0" borderId="27" xfId="0" applyFont="1" applyBorder="1" applyAlignment="1">
      <alignment wrapText="1"/>
    </xf>
    <xf numFmtId="0" fontId="18" fillId="39" borderId="30" xfId="0" applyFont="1" applyFill="1" applyBorder="1" applyAlignment="1">
      <alignment wrapText="1"/>
    </xf>
    <xf numFmtId="0" fontId="18" fillId="39" borderId="30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app/pims/Reports/ASheet/logo.jp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2</xdr:row>
      <xdr:rowOff>66675</xdr:rowOff>
    </xdr:to>
    <xdr:pic>
      <xdr:nvPicPr>
        <xdr:cNvPr id="2049" name="Picture 1" descr="http://app/pims/Reports/ASheet/logo.jpg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0" y="0"/>
          <a:ext cx="571500" cy="5715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29</xdr:row>
      <xdr:rowOff>0</xdr:rowOff>
    </xdr:from>
    <xdr:to>
      <xdr:col>5</xdr:col>
      <xdr:colOff>266700</xdr:colOff>
      <xdr:row>30</xdr:row>
      <xdr:rowOff>142875</xdr:rowOff>
    </xdr:to>
    <xdr:pic>
      <xdr:nvPicPr>
        <xdr:cNvPr id="1025" name="Picture 1" descr="UMT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4219575" cy="33337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6501/Desktop/EE318%20Sec%20E%20final%20result/EE318%20All%20sections%20Grading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udents Sheet"/>
      <sheetName val="Ranges"/>
    </sheetNames>
    <sheetDataSet>
      <sheetData sheetId="0"/>
      <sheetData sheetId="1">
        <row r="4">
          <cell r="C4">
            <v>0</v>
          </cell>
          <cell r="D4">
            <v>39</v>
          </cell>
          <cell r="E4" t="str">
            <v>F</v>
          </cell>
        </row>
        <row r="5">
          <cell r="C5">
            <v>40</v>
          </cell>
          <cell r="D5">
            <v>46.374000000000002</v>
          </cell>
          <cell r="E5" t="str">
            <v>C-</v>
          </cell>
        </row>
        <row r="6">
          <cell r="C6">
            <v>46.384</v>
          </cell>
          <cell r="D6">
            <v>50.006666666666668</v>
          </cell>
          <cell r="E6" t="str">
            <v>C</v>
          </cell>
        </row>
        <row r="7">
          <cell r="C7">
            <v>50.016666666666666</v>
          </cell>
          <cell r="D7">
            <v>54</v>
          </cell>
          <cell r="E7" t="str">
            <v>C+</v>
          </cell>
        </row>
        <row r="8">
          <cell r="C8">
            <v>54.01</v>
          </cell>
          <cell r="D8">
            <v>59.745066666666666</v>
          </cell>
          <cell r="E8" t="str">
            <v>B-</v>
          </cell>
        </row>
        <row r="9">
          <cell r="C9">
            <v>59.755066666666664</v>
          </cell>
          <cell r="D9">
            <v>67.742857142857147</v>
          </cell>
          <cell r="E9" t="str">
            <v>B</v>
          </cell>
        </row>
        <row r="10">
          <cell r="C10">
            <v>67.752857142857152</v>
          </cell>
          <cell r="D10">
            <v>72</v>
          </cell>
          <cell r="E10" t="str">
            <v>B+</v>
          </cell>
        </row>
        <row r="11">
          <cell r="C11">
            <v>72.010000000000005</v>
          </cell>
          <cell r="D11">
            <v>79.753066666666669</v>
          </cell>
          <cell r="E11" t="str">
            <v>A-</v>
          </cell>
        </row>
        <row r="12">
          <cell r="C12">
            <v>79.763066666666674</v>
          </cell>
          <cell r="D12">
            <v>85</v>
          </cell>
          <cell r="E12" t="str">
            <v>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showGridLines="0" tabSelected="1" topLeftCell="C37" workbookViewId="0">
      <selection activeCell="V49" sqref="V49"/>
    </sheetView>
  </sheetViews>
  <sheetFormatPr defaultRowHeight="15"/>
  <cols>
    <col min="1" max="1" width="5.140625" bestFit="1" customWidth="1"/>
    <col min="2" max="2" width="13.42578125" customWidth="1"/>
    <col min="3" max="3" width="29.5703125" customWidth="1"/>
    <col min="4" max="4" width="8.28515625" style="37" customWidth="1"/>
    <col min="5" max="5" width="7.85546875" customWidth="1"/>
    <col min="6" max="6" width="7.28515625" customWidth="1"/>
    <col min="7" max="8" width="6.7109375" customWidth="1"/>
    <col min="9" max="9" width="7.140625" customWidth="1"/>
    <col min="10" max="10" width="4.85546875" customWidth="1"/>
    <col min="11" max="11" width="5" customWidth="1"/>
    <col min="12" max="12" width="5.7109375" customWidth="1"/>
    <col min="13" max="13" width="5.28515625" customWidth="1"/>
    <col min="14" max="14" width="5.85546875" customWidth="1"/>
    <col min="15" max="15" width="0.140625" customWidth="1"/>
    <col min="16" max="16" width="8.140625" hidden="1" customWidth="1"/>
    <col min="17" max="17" width="8" hidden="1" customWidth="1"/>
    <col min="18" max="18" width="8.140625" hidden="1" customWidth="1"/>
    <col min="19" max="19" width="8.5703125" hidden="1" customWidth="1"/>
    <col min="20" max="21" width="8.7109375" customWidth="1"/>
    <col min="22" max="22" width="9.28515625" customWidth="1"/>
    <col min="23" max="23" width="7.85546875" customWidth="1"/>
    <col min="24" max="25" width="6.42578125" bestFit="1" customWidth="1"/>
  </cols>
  <sheetData>
    <row r="1" spans="1:25" ht="22.5" customHeight="1">
      <c r="A1" s="58"/>
      <c r="B1" s="58"/>
      <c r="C1" s="59" t="s">
        <v>0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60" t="s">
        <v>1</v>
      </c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</row>
    <row r="2" spans="1:25" ht="17.25" customHeight="1">
      <c r="A2" s="58"/>
      <c r="B2" s="58"/>
      <c r="C2" s="61" t="s">
        <v>2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0" t="s">
        <v>3</v>
      </c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5" ht="19.5" customHeight="1">
      <c r="A3" s="58"/>
      <c r="B3" s="58"/>
      <c r="C3" s="61" t="s">
        <v>4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0" t="s">
        <v>80</v>
      </c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</row>
    <row r="4" spans="1:25">
      <c r="A4" s="58"/>
      <c r="B4" s="58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</row>
    <row r="5" spans="1:25">
      <c r="A5" s="62" t="s">
        <v>129</v>
      </c>
      <c r="B5" s="62"/>
      <c r="C5" s="62"/>
      <c r="D5" s="62" t="s">
        <v>127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0" t="s">
        <v>128</v>
      </c>
      <c r="S5" s="60"/>
      <c r="T5" s="60"/>
      <c r="U5" s="60"/>
      <c r="V5" s="60"/>
      <c r="W5" s="60"/>
      <c r="X5" s="60"/>
      <c r="Y5" s="60"/>
    </row>
    <row r="6" spans="1:2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58"/>
      <c r="S6" s="58"/>
      <c r="T6" s="58"/>
      <c r="U6" s="58"/>
      <c r="V6" s="58"/>
      <c r="W6" s="58"/>
      <c r="X6" s="58"/>
      <c r="Y6" s="58"/>
    </row>
    <row r="7" spans="1:25">
      <c r="A7" s="62" t="s">
        <v>78</v>
      </c>
      <c r="B7" s="62"/>
      <c r="C7" s="62"/>
      <c r="D7" s="62"/>
      <c r="E7" s="62"/>
      <c r="F7" s="62"/>
      <c r="G7" s="62"/>
      <c r="H7" s="62"/>
      <c r="I7" s="62"/>
      <c r="J7" s="62" t="s">
        <v>16</v>
      </c>
      <c r="K7" s="62"/>
      <c r="L7" s="62"/>
      <c r="M7" s="62"/>
      <c r="N7" s="62"/>
      <c r="O7" s="62" t="s">
        <v>79</v>
      </c>
      <c r="P7" s="62"/>
      <c r="Q7" s="62"/>
      <c r="R7" s="62"/>
      <c r="S7" s="62"/>
      <c r="T7" s="62"/>
      <c r="U7" s="62"/>
      <c r="V7" s="62"/>
      <c r="W7" s="62"/>
      <c r="X7" s="62"/>
      <c r="Y7" s="62"/>
    </row>
    <row r="8" spans="1:25" ht="24.6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</row>
    <row r="9" spans="1:25" ht="36.75" customHeight="1">
      <c r="A9" s="65" t="s">
        <v>5</v>
      </c>
      <c r="B9" s="65" t="s">
        <v>6</v>
      </c>
      <c r="C9" s="67" t="s">
        <v>7</v>
      </c>
      <c r="D9" s="69" t="s">
        <v>83</v>
      </c>
      <c r="E9" s="70"/>
      <c r="F9" s="70"/>
      <c r="G9" s="70"/>
      <c r="H9" s="47"/>
      <c r="I9" s="2" t="s">
        <v>8</v>
      </c>
      <c r="J9" s="69" t="s">
        <v>9</v>
      </c>
      <c r="K9" s="70"/>
      <c r="L9" s="70"/>
      <c r="M9" s="70"/>
      <c r="N9" s="2" t="s">
        <v>8</v>
      </c>
      <c r="O9" s="69" t="s">
        <v>9</v>
      </c>
      <c r="P9" s="70"/>
      <c r="Q9" s="70"/>
      <c r="R9" s="70"/>
      <c r="S9" s="2" t="s">
        <v>8</v>
      </c>
      <c r="T9" s="2" t="s">
        <v>18</v>
      </c>
      <c r="U9" s="2" t="s">
        <v>18</v>
      </c>
      <c r="V9" s="2" t="s">
        <v>33</v>
      </c>
      <c r="W9" s="2" t="s">
        <v>17</v>
      </c>
      <c r="X9" s="2" t="s">
        <v>10</v>
      </c>
      <c r="Y9" s="65" t="s">
        <v>11</v>
      </c>
    </row>
    <row r="10" spans="1:25" ht="15.75" thickBot="1">
      <c r="A10" s="66"/>
      <c r="B10" s="66"/>
      <c r="C10" s="68"/>
      <c r="D10" s="55">
        <v>10</v>
      </c>
      <c r="E10" s="56">
        <v>10</v>
      </c>
      <c r="F10" s="56">
        <v>10</v>
      </c>
      <c r="G10" s="56">
        <v>10</v>
      </c>
      <c r="H10" s="56">
        <v>10</v>
      </c>
      <c r="I10" s="57">
        <v>0.15</v>
      </c>
      <c r="J10" s="56">
        <v>10</v>
      </c>
      <c r="K10" s="56">
        <v>10</v>
      </c>
      <c r="L10" s="56">
        <v>10</v>
      </c>
      <c r="M10" s="56">
        <v>10</v>
      </c>
      <c r="N10" s="57">
        <v>0.1</v>
      </c>
      <c r="O10" s="56">
        <v>10</v>
      </c>
      <c r="P10" s="56">
        <v>10</v>
      </c>
      <c r="Q10" s="56">
        <v>10</v>
      </c>
      <c r="R10" s="56"/>
      <c r="S10" s="57">
        <v>0.05</v>
      </c>
      <c r="T10" s="56">
        <v>40</v>
      </c>
      <c r="U10" s="57">
        <v>0.25</v>
      </c>
      <c r="V10" s="18">
        <v>0.5</v>
      </c>
      <c r="W10" s="39">
        <v>0.5</v>
      </c>
      <c r="X10" s="1"/>
      <c r="Y10" s="66"/>
    </row>
    <row r="11" spans="1:25" ht="15.75" thickBot="1">
      <c r="A11" s="3">
        <v>1</v>
      </c>
      <c r="B11" s="48">
        <v>12017019003</v>
      </c>
      <c r="C11" s="48" t="s">
        <v>84</v>
      </c>
      <c r="D11" s="41">
        <v>6</v>
      </c>
      <c r="E11" s="38">
        <v>7</v>
      </c>
      <c r="F11" s="9">
        <v>8</v>
      </c>
      <c r="G11" s="9">
        <v>9</v>
      </c>
      <c r="H11" s="9">
        <v>10</v>
      </c>
      <c r="I11" s="15">
        <f>SUM(D11:H11)/50*15</f>
        <v>12</v>
      </c>
      <c r="J11" s="11">
        <v>8</v>
      </c>
      <c r="K11" s="9">
        <v>9</v>
      </c>
      <c r="L11" s="9">
        <v>9</v>
      </c>
      <c r="M11" s="9">
        <v>10</v>
      </c>
      <c r="N11" s="16">
        <f>SUM(J11:M11)/40*10</f>
        <v>9</v>
      </c>
      <c r="O11" s="10">
        <v>8</v>
      </c>
      <c r="P11" s="1">
        <v>8</v>
      </c>
      <c r="Q11" s="1">
        <v>8</v>
      </c>
      <c r="R11" s="1"/>
      <c r="S11" s="17">
        <f>SUM(O11:Q11)/30*5</f>
        <v>4</v>
      </c>
      <c r="T11" s="6">
        <v>17</v>
      </c>
      <c r="U11" s="17">
        <f t="shared" ref="U11:U53" si="0">T11/40*25</f>
        <v>10.625</v>
      </c>
      <c r="V11" s="12">
        <f>SUM(I11,N11,U11)</f>
        <v>31.625</v>
      </c>
      <c r="W11" s="6"/>
      <c r="X11" s="7"/>
      <c r="Y11" s="8"/>
    </row>
    <row r="12" spans="1:25" ht="15.75" thickBot="1">
      <c r="A12" s="3">
        <v>2</v>
      </c>
      <c r="B12" s="49">
        <v>12017019004</v>
      </c>
      <c r="C12" s="49" t="s">
        <v>85</v>
      </c>
      <c r="D12" s="42">
        <v>3</v>
      </c>
      <c r="E12" s="9">
        <v>8</v>
      </c>
      <c r="F12" s="9">
        <v>8.5</v>
      </c>
      <c r="G12" s="9">
        <v>9</v>
      </c>
      <c r="H12" s="9">
        <v>4.5</v>
      </c>
      <c r="I12" s="15">
        <f>SUM(D12:H12)/50*15</f>
        <v>9.9</v>
      </c>
      <c r="J12" s="11">
        <v>10</v>
      </c>
      <c r="K12" s="9">
        <v>9</v>
      </c>
      <c r="L12" s="9">
        <v>10</v>
      </c>
      <c r="M12" s="9">
        <v>9</v>
      </c>
      <c r="N12" s="15">
        <f>SUM(J12:M12)/40*10</f>
        <v>9.5</v>
      </c>
      <c r="O12" s="10">
        <v>7</v>
      </c>
      <c r="P12" s="1">
        <v>9</v>
      </c>
      <c r="Q12" s="1">
        <v>9</v>
      </c>
      <c r="R12" s="1"/>
      <c r="S12" s="17">
        <f t="shared" ref="S12:S62" si="1">SUM(O12:Q12)/30*5</f>
        <v>4.166666666666667</v>
      </c>
      <c r="T12" s="6">
        <v>15</v>
      </c>
      <c r="U12" s="17">
        <f t="shared" si="0"/>
        <v>9.375</v>
      </c>
      <c r="V12" s="12">
        <f>SUM(I12,N12,U12)</f>
        <v>28.774999999999999</v>
      </c>
      <c r="W12" s="6"/>
      <c r="X12" s="7"/>
      <c r="Y12" s="8"/>
    </row>
    <row r="13" spans="1:25" ht="15.75" thickBot="1">
      <c r="A13" s="3">
        <v>3</v>
      </c>
      <c r="B13" s="49">
        <v>12017019006</v>
      </c>
      <c r="C13" s="49" t="s">
        <v>86</v>
      </c>
      <c r="D13" s="42">
        <v>8</v>
      </c>
      <c r="E13" s="9">
        <v>9</v>
      </c>
      <c r="F13" s="9">
        <v>8.5</v>
      </c>
      <c r="G13" s="9">
        <v>9</v>
      </c>
      <c r="H13" s="9">
        <v>8</v>
      </c>
      <c r="I13" s="15">
        <f>SUM(D13:H13)/50*15</f>
        <v>12.75</v>
      </c>
      <c r="J13" s="11">
        <v>8</v>
      </c>
      <c r="K13" s="9">
        <v>9</v>
      </c>
      <c r="L13" s="9">
        <v>9</v>
      </c>
      <c r="M13" s="9">
        <v>9</v>
      </c>
      <c r="N13" s="15">
        <f t="shared" ref="N13:N62" si="2">SUM(J13:M13)/40*10</f>
        <v>8.75</v>
      </c>
      <c r="O13" s="10">
        <v>8</v>
      </c>
      <c r="P13" s="1">
        <v>8</v>
      </c>
      <c r="Q13" s="1">
        <v>7</v>
      </c>
      <c r="R13" s="1"/>
      <c r="S13" s="17">
        <f t="shared" si="1"/>
        <v>3.8333333333333335</v>
      </c>
      <c r="T13" s="6">
        <v>13</v>
      </c>
      <c r="U13" s="17">
        <f t="shared" si="0"/>
        <v>8.125</v>
      </c>
      <c r="V13" s="12">
        <f>SUM(I13,N13,U13)</f>
        <v>29.625</v>
      </c>
      <c r="W13" s="6"/>
      <c r="X13" s="7"/>
      <c r="Y13" s="8"/>
    </row>
    <row r="14" spans="1:25" ht="15.75" thickBot="1">
      <c r="A14" s="3">
        <v>4</v>
      </c>
      <c r="B14" s="49">
        <v>12017019010</v>
      </c>
      <c r="C14" s="49" t="s">
        <v>87</v>
      </c>
      <c r="D14" s="42">
        <v>3</v>
      </c>
      <c r="E14" s="9">
        <v>7</v>
      </c>
      <c r="F14" s="9">
        <v>7</v>
      </c>
      <c r="G14" s="9">
        <v>9</v>
      </c>
      <c r="H14" s="9">
        <v>7</v>
      </c>
      <c r="I14" s="15">
        <f>SUM(D14:H14)/50*15</f>
        <v>9.9</v>
      </c>
      <c r="J14" s="11">
        <v>9</v>
      </c>
      <c r="K14" s="9">
        <v>8</v>
      </c>
      <c r="L14" s="9">
        <v>8</v>
      </c>
      <c r="M14" s="9">
        <v>9</v>
      </c>
      <c r="N14" s="15">
        <f t="shared" si="2"/>
        <v>8.5</v>
      </c>
      <c r="O14" s="10">
        <v>8</v>
      </c>
      <c r="P14" s="1">
        <v>8</v>
      </c>
      <c r="Q14" s="1">
        <v>7</v>
      </c>
      <c r="R14" s="1"/>
      <c r="S14" s="17">
        <f t="shared" si="1"/>
        <v>3.8333333333333335</v>
      </c>
      <c r="T14" s="6">
        <v>11</v>
      </c>
      <c r="U14" s="17">
        <f t="shared" si="0"/>
        <v>6.8750000000000009</v>
      </c>
      <c r="V14" s="12">
        <f>SUM(I14, N14, U14)</f>
        <v>25.274999999999999</v>
      </c>
      <c r="W14" s="6"/>
      <c r="X14" s="7"/>
      <c r="Y14" s="8"/>
    </row>
    <row r="15" spans="1:25" ht="15.75" thickBot="1">
      <c r="A15" s="3">
        <v>5</v>
      </c>
      <c r="B15" s="49">
        <v>12017019026</v>
      </c>
      <c r="C15" s="49" t="s">
        <v>88</v>
      </c>
      <c r="D15" s="42">
        <v>4</v>
      </c>
      <c r="E15" s="11">
        <v>8</v>
      </c>
      <c r="F15" s="11">
        <v>7</v>
      </c>
      <c r="G15" s="9">
        <v>9</v>
      </c>
      <c r="H15" s="9">
        <v>7</v>
      </c>
      <c r="I15" s="15">
        <f>SUM(D15:H15)/50*15</f>
        <v>10.5</v>
      </c>
      <c r="J15" s="11">
        <v>7</v>
      </c>
      <c r="K15" s="9">
        <v>9</v>
      </c>
      <c r="L15" s="9">
        <v>8</v>
      </c>
      <c r="M15" s="9">
        <v>9</v>
      </c>
      <c r="N15" s="15">
        <f t="shared" si="2"/>
        <v>8.25</v>
      </c>
      <c r="O15" s="10">
        <v>8</v>
      </c>
      <c r="P15" s="1">
        <v>7</v>
      </c>
      <c r="Q15" s="1">
        <v>7</v>
      </c>
      <c r="R15" s="1"/>
      <c r="S15" s="17">
        <f t="shared" si="1"/>
        <v>3.6666666666666665</v>
      </c>
      <c r="T15" s="6">
        <v>16.5</v>
      </c>
      <c r="U15" s="17">
        <f t="shared" si="0"/>
        <v>10.3125</v>
      </c>
      <c r="V15" s="12">
        <f t="shared" ref="V15:V24" si="3">SUM(I15,N15,U15)</f>
        <v>29.0625</v>
      </c>
      <c r="W15" s="6"/>
      <c r="X15" s="7"/>
      <c r="Y15" s="8"/>
    </row>
    <row r="16" spans="1:25" ht="15.75" thickBot="1">
      <c r="A16" s="3">
        <v>6</v>
      </c>
      <c r="B16" s="49">
        <v>12017019028</v>
      </c>
      <c r="C16" s="49" t="s">
        <v>89</v>
      </c>
      <c r="D16" s="42">
        <v>10</v>
      </c>
      <c r="E16" s="9">
        <v>9</v>
      </c>
      <c r="F16" s="9">
        <v>7.5</v>
      </c>
      <c r="G16" s="9">
        <v>7</v>
      </c>
      <c r="H16" s="9">
        <v>7.5</v>
      </c>
      <c r="I16" s="15">
        <f>SUM(D16:H16)/50*15</f>
        <v>12.299999999999999</v>
      </c>
      <c r="J16" s="11">
        <v>9</v>
      </c>
      <c r="K16" s="9">
        <v>9</v>
      </c>
      <c r="L16" s="11">
        <v>10</v>
      </c>
      <c r="M16" s="9">
        <v>10</v>
      </c>
      <c r="N16" s="15">
        <f t="shared" si="2"/>
        <v>9.5</v>
      </c>
      <c r="O16" s="10">
        <v>8</v>
      </c>
      <c r="P16" s="1">
        <v>8</v>
      </c>
      <c r="Q16" s="1">
        <v>8</v>
      </c>
      <c r="R16" s="1"/>
      <c r="S16" s="17">
        <f t="shared" si="1"/>
        <v>4</v>
      </c>
      <c r="T16" s="6">
        <v>21</v>
      </c>
      <c r="U16" s="17">
        <f t="shared" si="0"/>
        <v>13.125</v>
      </c>
      <c r="V16" s="12">
        <f t="shared" si="3"/>
        <v>34.924999999999997</v>
      </c>
      <c r="W16" s="6"/>
      <c r="X16" s="7"/>
      <c r="Y16" s="8"/>
    </row>
    <row r="17" spans="1:25" ht="15.75" thickBot="1">
      <c r="A17" s="3">
        <v>7</v>
      </c>
      <c r="B17" s="49">
        <v>12017019033</v>
      </c>
      <c r="C17" s="49" t="s">
        <v>90</v>
      </c>
      <c r="D17" s="42">
        <v>6</v>
      </c>
      <c r="E17" s="9">
        <v>8</v>
      </c>
      <c r="F17" s="9">
        <v>10</v>
      </c>
      <c r="G17" s="9">
        <v>9</v>
      </c>
      <c r="H17" s="9">
        <v>6</v>
      </c>
      <c r="I17" s="15">
        <f>SUM(D17:H17)/50*15</f>
        <v>11.700000000000001</v>
      </c>
      <c r="J17" s="11">
        <v>9</v>
      </c>
      <c r="K17" s="9">
        <v>8</v>
      </c>
      <c r="L17" s="9">
        <v>8</v>
      </c>
      <c r="M17" s="9">
        <v>9</v>
      </c>
      <c r="N17" s="15">
        <f t="shared" si="2"/>
        <v>8.5</v>
      </c>
      <c r="O17" s="10">
        <v>8</v>
      </c>
      <c r="P17" s="1">
        <v>8</v>
      </c>
      <c r="Q17" s="1">
        <v>9</v>
      </c>
      <c r="R17" s="1"/>
      <c r="S17" s="17">
        <f t="shared" si="1"/>
        <v>4.166666666666667</v>
      </c>
      <c r="T17" s="6">
        <v>7.5</v>
      </c>
      <c r="U17" s="17">
        <f t="shared" si="0"/>
        <v>4.6875</v>
      </c>
      <c r="V17" s="12">
        <f t="shared" si="3"/>
        <v>24.887500000000003</v>
      </c>
      <c r="W17" s="6"/>
      <c r="X17" s="7"/>
      <c r="Y17" s="8"/>
    </row>
    <row r="18" spans="1:25" ht="15.75" thickBot="1">
      <c r="A18" s="3">
        <v>8</v>
      </c>
      <c r="B18" s="49">
        <v>12017019037</v>
      </c>
      <c r="C18" s="49" t="s">
        <v>91</v>
      </c>
      <c r="D18" s="42">
        <v>5</v>
      </c>
      <c r="E18" s="9">
        <v>7.5</v>
      </c>
      <c r="F18" s="9">
        <v>10</v>
      </c>
      <c r="G18" s="9">
        <v>9</v>
      </c>
      <c r="H18" s="9">
        <v>9</v>
      </c>
      <c r="I18" s="15">
        <f>SUM(D18:H18)/50*15</f>
        <v>12.15</v>
      </c>
      <c r="J18" s="11">
        <v>9</v>
      </c>
      <c r="K18" s="9">
        <v>8</v>
      </c>
      <c r="L18" s="9">
        <v>9</v>
      </c>
      <c r="M18" s="9">
        <v>9</v>
      </c>
      <c r="N18" s="15">
        <f t="shared" si="2"/>
        <v>8.75</v>
      </c>
      <c r="O18" s="10">
        <v>8</v>
      </c>
      <c r="P18" s="1">
        <v>7</v>
      </c>
      <c r="Q18" s="1">
        <v>7</v>
      </c>
      <c r="R18" s="1"/>
      <c r="S18" s="17">
        <f t="shared" si="1"/>
        <v>3.6666666666666665</v>
      </c>
      <c r="T18" s="6">
        <v>5.5</v>
      </c>
      <c r="U18" s="17">
        <f t="shared" si="0"/>
        <v>3.4375000000000004</v>
      </c>
      <c r="V18" s="12">
        <f t="shared" si="3"/>
        <v>24.337499999999999</v>
      </c>
      <c r="W18" s="6"/>
      <c r="X18" s="7"/>
      <c r="Y18" s="8"/>
    </row>
    <row r="19" spans="1:25" ht="15.75" thickBot="1">
      <c r="A19" s="30">
        <v>9</v>
      </c>
      <c r="B19" s="49">
        <v>12017019045</v>
      </c>
      <c r="C19" s="49" t="s">
        <v>92</v>
      </c>
      <c r="D19" s="45">
        <v>4</v>
      </c>
      <c r="E19" s="11">
        <v>7</v>
      </c>
      <c r="F19" s="11">
        <v>10</v>
      </c>
      <c r="G19" s="11">
        <v>9</v>
      </c>
      <c r="H19" s="11">
        <v>4</v>
      </c>
      <c r="I19" s="15">
        <f>SUM(D19:H19)/50*15</f>
        <v>10.200000000000001</v>
      </c>
      <c r="J19" s="11">
        <v>9</v>
      </c>
      <c r="K19" s="11">
        <v>9</v>
      </c>
      <c r="L19" s="11">
        <v>8</v>
      </c>
      <c r="M19" s="11">
        <v>9</v>
      </c>
      <c r="N19" s="15">
        <f t="shared" si="2"/>
        <v>8.75</v>
      </c>
      <c r="O19" s="11">
        <v>6</v>
      </c>
      <c r="P19" s="5">
        <v>7</v>
      </c>
      <c r="Q19" s="5">
        <v>7</v>
      </c>
      <c r="R19" s="5"/>
      <c r="S19" s="31">
        <f t="shared" si="1"/>
        <v>3.333333333333333</v>
      </c>
      <c r="T19" s="6">
        <v>22</v>
      </c>
      <c r="U19" s="17">
        <f t="shared" si="0"/>
        <v>13.750000000000002</v>
      </c>
      <c r="V19" s="12">
        <f t="shared" si="3"/>
        <v>32.700000000000003</v>
      </c>
      <c r="W19" s="6"/>
      <c r="X19" s="31"/>
      <c r="Y19" s="8"/>
    </row>
    <row r="20" spans="1:25" ht="15.75" thickBot="1">
      <c r="A20" s="3">
        <v>10</v>
      </c>
      <c r="B20" s="49">
        <v>12017019049</v>
      </c>
      <c r="C20" s="49" t="s">
        <v>93</v>
      </c>
      <c r="D20" s="42">
        <v>5</v>
      </c>
      <c r="E20" s="9">
        <v>6</v>
      </c>
      <c r="F20" s="9">
        <v>8.5</v>
      </c>
      <c r="G20" s="9">
        <v>9</v>
      </c>
      <c r="H20" s="9">
        <v>8.5</v>
      </c>
      <c r="I20" s="15">
        <f>SUM(D20:H20)/50*15</f>
        <v>11.1</v>
      </c>
      <c r="J20" s="11">
        <v>8</v>
      </c>
      <c r="K20" s="9">
        <v>8</v>
      </c>
      <c r="L20" s="9">
        <v>9</v>
      </c>
      <c r="M20" s="9">
        <v>9</v>
      </c>
      <c r="N20" s="15">
        <f t="shared" si="2"/>
        <v>8.5</v>
      </c>
      <c r="O20" s="10">
        <v>8</v>
      </c>
      <c r="P20" s="1">
        <v>8</v>
      </c>
      <c r="Q20" s="1">
        <v>8</v>
      </c>
      <c r="R20" s="1"/>
      <c r="S20" s="17">
        <f t="shared" si="1"/>
        <v>4</v>
      </c>
      <c r="T20" s="6">
        <v>13</v>
      </c>
      <c r="U20" s="17">
        <f t="shared" si="0"/>
        <v>8.125</v>
      </c>
      <c r="V20" s="12">
        <f t="shared" si="3"/>
        <v>27.725000000000001</v>
      </c>
      <c r="W20" s="6"/>
      <c r="X20" s="7"/>
      <c r="Y20" s="8"/>
    </row>
    <row r="21" spans="1:25" ht="15.75" thickBot="1">
      <c r="A21" s="3">
        <v>11</v>
      </c>
      <c r="B21" s="49">
        <v>12017019079</v>
      </c>
      <c r="C21" s="49" t="s">
        <v>94</v>
      </c>
      <c r="D21" s="45">
        <v>4</v>
      </c>
      <c r="E21" s="53">
        <v>9</v>
      </c>
      <c r="F21" s="11">
        <v>5</v>
      </c>
      <c r="G21" s="11">
        <v>9</v>
      </c>
      <c r="H21" s="11">
        <v>8</v>
      </c>
      <c r="I21" s="15">
        <f>SUM(D21:H21)/50*15</f>
        <v>10.5</v>
      </c>
      <c r="J21" s="11">
        <v>9</v>
      </c>
      <c r="K21" s="9">
        <v>8</v>
      </c>
      <c r="L21" s="9">
        <v>9</v>
      </c>
      <c r="M21" s="9">
        <v>10</v>
      </c>
      <c r="N21" s="15">
        <f t="shared" si="2"/>
        <v>9</v>
      </c>
      <c r="O21" s="10">
        <v>7</v>
      </c>
      <c r="P21" s="1">
        <v>7</v>
      </c>
      <c r="Q21" s="1">
        <v>7</v>
      </c>
      <c r="R21" s="1"/>
      <c r="S21" s="17">
        <f t="shared" si="1"/>
        <v>3.5</v>
      </c>
      <c r="T21" s="6">
        <v>12.5</v>
      </c>
      <c r="U21" s="17">
        <f t="shared" si="0"/>
        <v>7.8125</v>
      </c>
      <c r="V21" s="12">
        <f t="shared" si="3"/>
        <v>27.3125</v>
      </c>
      <c r="W21" s="6"/>
      <c r="X21" s="7"/>
      <c r="Y21" s="8"/>
    </row>
    <row r="22" spans="1:25" ht="15.75" thickBot="1">
      <c r="A22" s="3">
        <v>12</v>
      </c>
      <c r="B22" s="49">
        <v>12017019083</v>
      </c>
      <c r="C22" s="49" t="s">
        <v>95</v>
      </c>
      <c r="D22" s="42">
        <v>5</v>
      </c>
      <c r="E22" s="11">
        <v>8</v>
      </c>
      <c r="F22" s="11">
        <v>7</v>
      </c>
      <c r="G22" s="11">
        <v>8</v>
      </c>
      <c r="H22" s="11">
        <v>7</v>
      </c>
      <c r="I22" s="15">
        <f>SUM(D22:H22)/50*15</f>
        <v>10.5</v>
      </c>
      <c r="J22" s="11">
        <v>9</v>
      </c>
      <c r="K22" s="11">
        <v>8</v>
      </c>
      <c r="L22" s="11">
        <v>10</v>
      </c>
      <c r="M22" s="11">
        <v>9</v>
      </c>
      <c r="N22" s="15">
        <f t="shared" si="2"/>
        <v>9</v>
      </c>
      <c r="O22" s="10">
        <v>8</v>
      </c>
      <c r="P22" s="1">
        <v>7</v>
      </c>
      <c r="Q22" s="1">
        <v>7</v>
      </c>
      <c r="R22" s="1"/>
      <c r="S22" s="17">
        <f t="shared" si="1"/>
        <v>3.6666666666666665</v>
      </c>
      <c r="T22" s="6">
        <v>7.5</v>
      </c>
      <c r="U22" s="17">
        <f t="shared" si="0"/>
        <v>4.6875</v>
      </c>
      <c r="V22" s="12">
        <f t="shared" si="3"/>
        <v>24.1875</v>
      </c>
      <c r="W22" s="6"/>
      <c r="X22" s="7"/>
      <c r="Y22" s="8"/>
    </row>
    <row r="23" spans="1:25" ht="15.75" thickBot="1">
      <c r="A23" s="3">
        <v>13</v>
      </c>
      <c r="B23" s="49">
        <v>12017019094</v>
      </c>
      <c r="C23" s="49" t="s">
        <v>96</v>
      </c>
      <c r="D23" s="42">
        <v>5</v>
      </c>
      <c r="E23" s="11">
        <v>9</v>
      </c>
      <c r="F23" s="11">
        <v>4</v>
      </c>
      <c r="G23" s="11">
        <v>8</v>
      </c>
      <c r="H23" s="11">
        <v>8</v>
      </c>
      <c r="I23" s="15">
        <f>SUM(D23:H23)/50*15</f>
        <v>10.200000000000001</v>
      </c>
      <c r="J23" s="11">
        <v>8</v>
      </c>
      <c r="K23" s="11">
        <v>8</v>
      </c>
      <c r="L23" s="11">
        <v>8</v>
      </c>
      <c r="M23" s="11">
        <v>9</v>
      </c>
      <c r="N23" s="15">
        <f t="shared" si="2"/>
        <v>8.25</v>
      </c>
      <c r="O23" s="10">
        <v>8</v>
      </c>
      <c r="P23" s="1">
        <v>7</v>
      </c>
      <c r="Q23" s="1">
        <v>7</v>
      </c>
      <c r="R23" s="1"/>
      <c r="S23" s="17">
        <f t="shared" si="1"/>
        <v>3.6666666666666665</v>
      </c>
      <c r="T23" s="6">
        <v>12</v>
      </c>
      <c r="U23" s="17">
        <f t="shared" si="0"/>
        <v>7.5</v>
      </c>
      <c r="V23" s="12">
        <f t="shared" si="3"/>
        <v>25.950000000000003</v>
      </c>
      <c r="W23" s="6"/>
      <c r="X23" s="7"/>
      <c r="Y23" s="8"/>
    </row>
    <row r="24" spans="1:25" ht="15.75" thickBot="1">
      <c r="A24" s="3">
        <v>14</v>
      </c>
      <c r="B24" s="49">
        <v>12017019096</v>
      </c>
      <c r="C24" s="49" t="s">
        <v>97</v>
      </c>
      <c r="D24" s="42">
        <v>4</v>
      </c>
      <c r="E24" s="11">
        <v>8</v>
      </c>
      <c r="F24" s="11">
        <v>7</v>
      </c>
      <c r="G24" s="11">
        <v>9</v>
      </c>
      <c r="H24" s="11">
        <v>8</v>
      </c>
      <c r="I24" s="15">
        <f>SUM(D24:H24)/50*15</f>
        <v>10.799999999999999</v>
      </c>
      <c r="J24" s="11">
        <v>7</v>
      </c>
      <c r="K24" s="11">
        <v>9</v>
      </c>
      <c r="L24" s="11">
        <v>9</v>
      </c>
      <c r="M24" s="11">
        <v>9</v>
      </c>
      <c r="N24" s="15">
        <f t="shared" si="2"/>
        <v>8.5</v>
      </c>
      <c r="O24" s="10">
        <v>8</v>
      </c>
      <c r="P24" s="1">
        <v>8</v>
      </c>
      <c r="Q24" s="1">
        <v>7</v>
      </c>
      <c r="R24" s="1"/>
      <c r="S24" s="17">
        <f t="shared" si="1"/>
        <v>3.8333333333333335</v>
      </c>
      <c r="T24" s="6">
        <v>4</v>
      </c>
      <c r="U24" s="17">
        <f t="shared" si="0"/>
        <v>2.5</v>
      </c>
      <c r="V24" s="12">
        <f t="shared" si="3"/>
        <v>21.799999999999997</v>
      </c>
      <c r="W24" s="6"/>
      <c r="X24" s="7"/>
      <c r="Y24" s="8"/>
    </row>
    <row r="25" spans="1:25" ht="15.75" thickBot="1">
      <c r="A25" s="3">
        <v>15</v>
      </c>
      <c r="B25" s="49">
        <v>12017019099</v>
      </c>
      <c r="C25" s="49" t="s">
        <v>98</v>
      </c>
      <c r="D25" s="42">
        <v>3</v>
      </c>
      <c r="E25" s="11">
        <v>7.5</v>
      </c>
      <c r="F25" s="11">
        <v>8.5</v>
      </c>
      <c r="G25" s="11">
        <v>8</v>
      </c>
      <c r="H25" s="11">
        <v>8.5</v>
      </c>
      <c r="I25" s="15">
        <f>SUM(D25:H25)/50*15</f>
        <v>10.649999999999999</v>
      </c>
      <c r="J25" s="11">
        <v>8</v>
      </c>
      <c r="K25" s="11">
        <v>9</v>
      </c>
      <c r="L25" s="11">
        <v>9</v>
      </c>
      <c r="M25" s="11">
        <v>9</v>
      </c>
      <c r="N25" s="15">
        <f t="shared" si="2"/>
        <v>8.75</v>
      </c>
      <c r="O25" s="10">
        <v>5</v>
      </c>
      <c r="P25" s="1">
        <v>5</v>
      </c>
      <c r="Q25" s="1">
        <v>5</v>
      </c>
      <c r="R25" s="1"/>
      <c r="S25" s="17">
        <f t="shared" si="1"/>
        <v>2.5</v>
      </c>
      <c r="T25" s="6">
        <v>14</v>
      </c>
      <c r="U25" s="17">
        <f t="shared" si="0"/>
        <v>8.75</v>
      </c>
      <c r="V25" s="12">
        <f t="shared" ref="V25:V33" si="4">SUM(I25,N25,U25)</f>
        <v>28.15</v>
      </c>
      <c r="W25" s="6"/>
      <c r="X25" s="7"/>
      <c r="Y25" s="8"/>
    </row>
    <row r="26" spans="1:25" ht="15.75" thickBot="1">
      <c r="A26" s="3">
        <v>16</v>
      </c>
      <c r="B26" s="49">
        <v>12017019100</v>
      </c>
      <c r="C26" s="49" t="s">
        <v>99</v>
      </c>
      <c r="D26" s="42">
        <v>5</v>
      </c>
      <c r="E26" s="11">
        <v>7</v>
      </c>
      <c r="F26" s="11">
        <v>3</v>
      </c>
      <c r="G26" s="11">
        <v>6</v>
      </c>
      <c r="H26" s="11">
        <v>7</v>
      </c>
      <c r="I26" s="15">
        <f>SUM(D26:H26)/50*15</f>
        <v>8.4</v>
      </c>
      <c r="J26" s="11">
        <v>8</v>
      </c>
      <c r="K26" s="11">
        <v>9</v>
      </c>
      <c r="L26" s="11">
        <v>9</v>
      </c>
      <c r="M26" s="11">
        <v>9</v>
      </c>
      <c r="N26" s="15">
        <f t="shared" si="2"/>
        <v>8.75</v>
      </c>
      <c r="O26" s="10">
        <v>8</v>
      </c>
      <c r="P26" s="1">
        <v>8</v>
      </c>
      <c r="Q26" s="1">
        <v>7</v>
      </c>
      <c r="R26" s="1"/>
      <c r="S26" s="17">
        <f t="shared" si="1"/>
        <v>3.8333333333333335</v>
      </c>
      <c r="T26" s="6">
        <v>20</v>
      </c>
      <c r="U26" s="17">
        <f t="shared" si="0"/>
        <v>12.5</v>
      </c>
      <c r="V26" s="12">
        <f t="shared" si="4"/>
        <v>29.65</v>
      </c>
      <c r="W26" s="6"/>
      <c r="X26" s="7"/>
      <c r="Y26" s="8"/>
    </row>
    <row r="27" spans="1:25" ht="15.75" thickBot="1">
      <c r="A27" s="3">
        <v>17</v>
      </c>
      <c r="B27" s="49">
        <v>12017019104</v>
      </c>
      <c r="C27" s="49" t="s">
        <v>100</v>
      </c>
      <c r="D27" s="42">
        <v>10</v>
      </c>
      <c r="E27" s="11">
        <v>8.5</v>
      </c>
      <c r="F27" s="11">
        <v>10</v>
      </c>
      <c r="G27" s="11">
        <v>8</v>
      </c>
      <c r="H27" s="11">
        <v>9</v>
      </c>
      <c r="I27" s="15">
        <f>SUM(D27:H27)/50*15</f>
        <v>13.65</v>
      </c>
      <c r="J27" s="11">
        <v>10</v>
      </c>
      <c r="K27" s="11">
        <v>8</v>
      </c>
      <c r="L27" s="11">
        <v>9</v>
      </c>
      <c r="M27" s="11">
        <v>10</v>
      </c>
      <c r="N27" s="15">
        <f t="shared" si="2"/>
        <v>9.25</v>
      </c>
      <c r="O27" s="10">
        <v>8</v>
      </c>
      <c r="P27" s="1">
        <v>7</v>
      </c>
      <c r="Q27" s="1">
        <v>7</v>
      </c>
      <c r="R27" s="1"/>
      <c r="S27" s="17">
        <f t="shared" si="1"/>
        <v>3.6666666666666665</v>
      </c>
      <c r="T27" s="6">
        <v>11</v>
      </c>
      <c r="U27" s="17">
        <f t="shared" si="0"/>
        <v>6.8750000000000009</v>
      </c>
      <c r="V27" s="12">
        <f t="shared" si="4"/>
        <v>29.774999999999999</v>
      </c>
      <c r="W27" s="6"/>
      <c r="X27" s="7"/>
      <c r="Y27" s="8"/>
    </row>
    <row r="28" spans="1:25" ht="15.75" thickBot="1">
      <c r="A28" s="3">
        <v>18</v>
      </c>
      <c r="B28" s="49">
        <v>12017019105</v>
      </c>
      <c r="C28" s="49" t="s">
        <v>101</v>
      </c>
      <c r="D28" s="42">
        <v>9</v>
      </c>
      <c r="E28" s="11">
        <v>7.5</v>
      </c>
      <c r="F28" s="11">
        <v>6</v>
      </c>
      <c r="G28" s="11">
        <v>6</v>
      </c>
      <c r="H28" s="11">
        <v>8.5</v>
      </c>
      <c r="I28" s="15">
        <f>SUM(D28:H28)/50*15</f>
        <v>11.1</v>
      </c>
      <c r="J28" s="11">
        <v>8</v>
      </c>
      <c r="K28" s="11">
        <v>8</v>
      </c>
      <c r="L28" s="11">
        <v>9</v>
      </c>
      <c r="M28" s="11">
        <v>9</v>
      </c>
      <c r="N28" s="15">
        <f t="shared" si="2"/>
        <v>8.5</v>
      </c>
      <c r="O28" s="10">
        <v>8</v>
      </c>
      <c r="P28" s="1">
        <v>0</v>
      </c>
      <c r="Q28" s="1">
        <v>0</v>
      </c>
      <c r="R28" s="1"/>
      <c r="S28" s="17">
        <f t="shared" si="1"/>
        <v>1.3333333333333333</v>
      </c>
      <c r="T28" s="6">
        <v>8.5</v>
      </c>
      <c r="U28" s="17">
        <f t="shared" si="0"/>
        <v>5.3125</v>
      </c>
      <c r="V28" s="12">
        <f t="shared" si="4"/>
        <v>24.912500000000001</v>
      </c>
      <c r="W28" s="6"/>
      <c r="X28" s="7"/>
      <c r="Y28" s="8"/>
    </row>
    <row r="29" spans="1:25" ht="15.75" thickBot="1">
      <c r="A29" s="3">
        <v>19</v>
      </c>
      <c r="B29" s="49">
        <v>12017019123</v>
      </c>
      <c r="C29" s="49" t="s">
        <v>102</v>
      </c>
      <c r="D29" s="42">
        <v>7</v>
      </c>
      <c r="E29" s="9">
        <v>7</v>
      </c>
      <c r="F29" s="9">
        <v>10</v>
      </c>
      <c r="G29" s="9">
        <v>5</v>
      </c>
      <c r="H29" s="9">
        <v>6</v>
      </c>
      <c r="I29" s="15">
        <f>SUM(D29:H29)/50*15</f>
        <v>10.5</v>
      </c>
      <c r="J29" s="11">
        <v>8</v>
      </c>
      <c r="K29" s="9">
        <v>9</v>
      </c>
      <c r="L29" s="9">
        <v>9</v>
      </c>
      <c r="M29" s="9">
        <v>9</v>
      </c>
      <c r="N29" s="15">
        <f t="shared" si="2"/>
        <v>8.75</v>
      </c>
      <c r="O29" s="10">
        <v>7</v>
      </c>
      <c r="P29" s="1">
        <v>7</v>
      </c>
      <c r="Q29" s="1">
        <v>7</v>
      </c>
      <c r="R29" s="1"/>
      <c r="S29" s="17">
        <f t="shared" si="1"/>
        <v>3.5</v>
      </c>
      <c r="T29" s="6">
        <v>16</v>
      </c>
      <c r="U29" s="17">
        <f t="shared" si="0"/>
        <v>10</v>
      </c>
      <c r="V29" s="12">
        <f t="shared" si="4"/>
        <v>29.25</v>
      </c>
      <c r="W29" s="6"/>
      <c r="X29" s="7"/>
      <c r="Y29" s="8"/>
    </row>
    <row r="30" spans="1:25" ht="15.75" thickBot="1">
      <c r="A30" s="3">
        <v>20</v>
      </c>
      <c r="B30" s="49">
        <v>12017019126</v>
      </c>
      <c r="C30" s="49" t="s">
        <v>103</v>
      </c>
      <c r="D30" s="42">
        <v>6</v>
      </c>
      <c r="E30" s="9">
        <v>8</v>
      </c>
      <c r="F30" s="9">
        <v>7</v>
      </c>
      <c r="G30" s="9">
        <v>9</v>
      </c>
      <c r="H30" s="9">
        <v>9</v>
      </c>
      <c r="I30" s="15">
        <f>SUM(D30:H30)/50*15</f>
        <v>11.700000000000001</v>
      </c>
      <c r="J30" s="11">
        <v>9</v>
      </c>
      <c r="K30" s="9">
        <v>10</v>
      </c>
      <c r="L30" s="9">
        <v>9</v>
      </c>
      <c r="M30" s="9">
        <v>9</v>
      </c>
      <c r="N30" s="15">
        <f t="shared" si="2"/>
        <v>9.25</v>
      </c>
      <c r="O30" s="10">
        <v>8</v>
      </c>
      <c r="P30" s="1">
        <v>5</v>
      </c>
      <c r="Q30" s="1">
        <v>5</v>
      </c>
      <c r="R30" s="1"/>
      <c r="S30" s="17">
        <f t="shared" si="1"/>
        <v>3</v>
      </c>
      <c r="T30" s="6">
        <v>5.5</v>
      </c>
      <c r="U30" s="17">
        <f t="shared" si="0"/>
        <v>3.4375000000000004</v>
      </c>
      <c r="V30" s="12">
        <f t="shared" si="4"/>
        <v>24.387500000000003</v>
      </c>
      <c r="W30" s="6"/>
      <c r="X30" s="7"/>
      <c r="Y30" s="8"/>
    </row>
    <row r="31" spans="1:25" ht="15.75" thickBot="1">
      <c r="A31" s="3">
        <v>21</v>
      </c>
      <c r="B31" s="49">
        <v>12017019134</v>
      </c>
      <c r="C31" s="49" t="s">
        <v>104</v>
      </c>
      <c r="D31" s="42">
        <v>3</v>
      </c>
      <c r="E31" s="9">
        <v>7</v>
      </c>
      <c r="F31" s="9">
        <v>9</v>
      </c>
      <c r="G31" s="9">
        <v>9</v>
      </c>
      <c r="H31" s="9">
        <v>9.5</v>
      </c>
      <c r="I31" s="15">
        <f>SUM(D31:H31)/50*15</f>
        <v>11.25</v>
      </c>
      <c r="J31" s="11">
        <v>9</v>
      </c>
      <c r="K31" s="9">
        <v>9</v>
      </c>
      <c r="L31" s="9">
        <v>9</v>
      </c>
      <c r="M31" s="9">
        <v>9</v>
      </c>
      <c r="N31" s="15">
        <f t="shared" si="2"/>
        <v>9</v>
      </c>
      <c r="O31" s="10">
        <v>8</v>
      </c>
      <c r="P31" s="1">
        <v>8</v>
      </c>
      <c r="Q31" s="1">
        <v>7</v>
      </c>
      <c r="R31" s="1"/>
      <c r="S31" s="17">
        <f t="shared" si="1"/>
        <v>3.8333333333333335</v>
      </c>
      <c r="T31" s="6">
        <v>3</v>
      </c>
      <c r="U31" s="17">
        <f t="shared" si="0"/>
        <v>1.875</v>
      </c>
      <c r="V31" s="12">
        <f t="shared" si="4"/>
        <v>22.125</v>
      </c>
      <c r="W31" s="6"/>
      <c r="X31" s="7"/>
      <c r="Y31" s="8"/>
    </row>
    <row r="32" spans="1:25" ht="15.75" thickBot="1">
      <c r="A32" s="30">
        <v>22</v>
      </c>
      <c r="B32" s="49">
        <v>12017019149</v>
      </c>
      <c r="C32" s="49" t="s">
        <v>105</v>
      </c>
      <c r="D32" s="45">
        <v>8.5</v>
      </c>
      <c r="E32" s="11">
        <v>9</v>
      </c>
      <c r="F32" s="11">
        <v>9</v>
      </c>
      <c r="G32" s="11">
        <v>9</v>
      </c>
      <c r="H32" s="11">
        <v>8</v>
      </c>
      <c r="I32" s="15">
        <f>SUM(D32:H32)/50*15</f>
        <v>13.05</v>
      </c>
      <c r="J32" s="11">
        <v>9</v>
      </c>
      <c r="K32" s="11">
        <v>10</v>
      </c>
      <c r="L32" s="11">
        <v>9</v>
      </c>
      <c r="M32" s="11">
        <v>10</v>
      </c>
      <c r="N32" s="15">
        <f t="shared" si="2"/>
        <v>9.5</v>
      </c>
      <c r="O32" s="11">
        <v>8</v>
      </c>
      <c r="P32" s="5">
        <v>5</v>
      </c>
      <c r="Q32" s="5">
        <v>5</v>
      </c>
      <c r="R32" s="5"/>
      <c r="S32" s="31">
        <f t="shared" si="1"/>
        <v>3</v>
      </c>
      <c r="T32" s="31">
        <v>14</v>
      </c>
      <c r="U32" s="17">
        <f t="shared" si="0"/>
        <v>8.75</v>
      </c>
      <c r="V32" s="12">
        <f t="shared" si="4"/>
        <v>31.3</v>
      </c>
      <c r="W32" s="31"/>
      <c r="X32" s="31"/>
      <c r="Y32" s="8"/>
    </row>
    <row r="33" spans="1:25" ht="15.75" thickBot="1">
      <c r="A33" s="3">
        <v>23</v>
      </c>
      <c r="B33" s="49">
        <v>12017019150</v>
      </c>
      <c r="C33" s="49" t="s">
        <v>106</v>
      </c>
      <c r="D33" s="42">
        <v>6</v>
      </c>
      <c r="E33" s="9">
        <v>7</v>
      </c>
      <c r="F33" s="9">
        <v>10</v>
      </c>
      <c r="G33" s="9">
        <v>10</v>
      </c>
      <c r="H33" s="9">
        <v>7.5</v>
      </c>
      <c r="I33" s="15">
        <f>SUM(D33:H33)/50*15</f>
        <v>12.15</v>
      </c>
      <c r="J33" s="11">
        <v>8</v>
      </c>
      <c r="K33" s="9">
        <v>9</v>
      </c>
      <c r="L33" s="9">
        <v>9</v>
      </c>
      <c r="M33" s="9">
        <v>9</v>
      </c>
      <c r="N33" s="15">
        <f t="shared" si="2"/>
        <v>8.75</v>
      </c>
      <c r="O33" s="10">
        <v>5</v>
      </c>
      <c r="P33" s="1">
        <v>7</v>
      </c>
      <c r="Q33" s="1">
        <v>7</v>
      </c>
      <c r="R33" s="1"/>
      <c r="S33" s="17">
        <f t="shared" si="1"/>
        <v>3.1666666666666665</v>
      </c>
      <c r="T33" s="6">
        <v>8</v>
      </c>
      <c r="U33" s="17">
        <f t="shared" si="0"/>
        <v>5</v>
      </c>
      <c r="V33" s="12">
        <f t="shared" si="4"/>
        <v>25.9</v>
      </c>
      <c r="W33" s="6"/>
      <c r="X33" s="7"/>
      <c r="Y33" s="8"/>
    </row>
    <row r="34" spans="1:25" ht="15.75" thickBot="1">
      <c r="A34" s="3">
        <v>24</v>
      </c>
      <c r="B34" s="49">
        <v>12017019172</v>
      </c>
      <c r="C34" s="49" t="s">
        <v>107</v>
      </c>
      <c r="D34" s="42">
        <v>1</v>
      </c>
      <c r="E34" s="9">
        <v>6</v>
      </c>
      <c r="F34" s="9">
        <v>6</v>
      </c>
      <c r="G34" s="9">
        <v>8</v>
      </c>
      <c r="H34" s="9">
        <v>7</v>
      </c>
      <c r="I34" s="15">
        <f>SUM(D34:H34)/50*15</f>
        <v>8.4</v>
      </c>
      <c r="J34" s="11">
        <v>9</v>
      </c>
      <c r="K34" s="9">
        <v>9</v>
      </c>
      <c r="L34" s="9">
        <v>9</v>
      </c>
      <c r="M34" s="9">
        <v>9</v>
      </c>
      <c r="N34" s="15">
        <f t="shared" si="2"/>
        <v>9</v>
      </c>
      <c r="O34" s="10">
        <v>8</v>
      </c>
      <c r="P34" s="1">
        <v>8</v>
      </c>
      <c r="Q34" s="1">
        <v>7</v>
      </c>
      <c r="R34" s="1"/>
      <c r="S34" s="17">
        <f t="shared" si="1"/>
        <v>3.8333333333333335</v>
      </c>
      <c r="T34" s="6">
        <v>22</v>
      </c>
      <c r="U34" s="17">
        <f t="shared" si="0"/>
        <v>13.750000000000002</v>
      </c>
      <c r="V34" s="12">
        <f t="shared" ref="V34:V40" si="5">SUM(I34,N34,U34)</f>
        <v>31.15</v>
      </c>
      <c r="W34" s="6"/>
      <c r="X34" s="7"/>
      <c r="Y34" s="8"/>
    </row>
    <row r="35" spans="1:25" ht="15.75" thickBot="1">
      <c r="A35" s="3">
        <v>25</v>
      </c>
      <c r="B35" s="49">
        <v>12017019184</v>
      </c>
      <c r="C35" s="49" t="s">
        <v>108</v>
      </c>
      <c r="D35" s="42">
        <v>4</v>
      </c>
      <c r="E35" s="9">
        <v>6</v>
      </c>
      <c r="F35" s="9">
        <v>4</v>
      </c>
      <c r="G35" s="9">
        <v>5</v>
      </c>
      <c r="H35" s="9">
        <v>5</v>
      </c>
      <c r="I35" s="15">
        <f>SUM(D35:H35)/50*15</f>
        <v>7.1999999999999993</v>
      </c>
      <c r="J35" s="11">
        <v>9</v>
      </c>
      <c r="K35" s="9">
        <v>8</v>
      </c>
      <c r="L35" s="9">
        <v>9</v>
      </c>
      <c r="M35" s="9">
        <v>9</v>
      </c>
      <c r="N35" s="15">
        <f t="shared" si="2"/>
        <v>8.75</v>
      </c>
      <c r="O35" s="10">
        <v>7</v>
      </c>
      <c r="P35" s="1">
        <v>7</v>
      </c>
      <c r="Q35" s="1">
        <v>7</v>
      </c>
      <c r="R35" s="1"/>
      <c r="S35" s="17">
        <f t="shared" si="1"/>
        <v>3.5</v>
      </c>
      <c r="T35" s="6">
        <v>16</v>
      </c>
      <c r="U35" s="17">
        <f t="shared" si="0"/>
        <v>10</v>
      </c>
      <c r="V35" s="12">
        <f t="shared" si="5"/>
        <v>25.95</v>
      </c>
      <c r="W35" s="6"/>
      <c r="X35" s="7"/>
      <c r="Y35" s="8"/>
    </row>
    <row r="36" spans="1:25" ht="15.75" thickBot="1">
      <c r="A36" s="3">
        <v>26</v>
      </c>
      <c r="B36" s="48">
        <v>12017019186</v>
      </c>
      <c r="C36" s="48" t="s">
        <v>109</v>
      </c>
      <c r="D36" s="42">
        <v>9</v>
      </c>
      <c r="E36" s="11">
        <v>8</v>
      </c>
      <c r="F36" s="11">
        <v>6</v>
      </c>
      <c r="G36" s="11">
        <v>6</v>
      </c>
      <c r="H36" s="11">
        <v>7</v>
      </c>
      <c r="I36" s="15">
        <f>SUM(D36:H36)/50*15</f>
        <v>10.799999999999999</v>
      </c>
      <c r="J36" s="11">
        <v>9</v>
      </c>
      <c r="K36" s="11">
        <v>8</v>
      </c>
      <c r="L36" s="11">
        <v>9</v>
      </c>
      <c r="M36" s="11">
        <v>9</v>
      </c>
      <c r="N36" s="15">
        <f t="shared" si="2"/>
        <v>8.75</v>
      </c>
      <c r="O36" s="10">
        <v>8</v>
      </c>
      <c r="P36" s="1">
        <v>5</v>
      </c>
      <c r="Q36" s="1">
        <v>5</v>
      </c>
      <c r="R36" s="1"/>
      <c r="S36" s="17">
        <f t="shared" si="1"/>
        <v>3</v>
      </c>
      <c r="T36" s="6">
        <v>23</v>
      </c>
      <c r="U36" s="17">
        <f t="shared" si="0"/>
        <v>14.374999999999998</v>
      </c>
      <c r="V36" s="12">
        <f t="shared" si="5"/>
        <v>33.924999999999997</v>
      </c>
      <c r="W36" s="6"/>
      <c r="X36" s="7"/>
      <c r="Y36" s="8"/>
    </row>
    <row r="37" spans="1:25" ht="15.75" thickBot="1">
      <c r="A37" s="3">
        <v>27</v>
      </c>
      <c r="B37" s="49">
        <v>12017019209</v>
      </c>
      <c r="C37" s="49" t="s">
        <v>110</v>
      </c>
      <c r="D37" s="42">
        <v>4</v>
      </c>
      <c r="E37" s="11">
        <v>10</v>
      </c>
      <c r="F37" s="11">
        <v>9</v>
      </c>
      <c r="G37" s="11">
        <v>6</v>
      </c>
      <c r="H37" s="11">
        <v>7</v>
      </c>
      <c r="I37" s="15">
        <f>SUM(D37:H37)/50*15</f>
        <v>10.799999999999999</v>
      </c>
      <c r="J37" s="11">
        <v>8</v>
      </c>
      <c r="K37" s="11">
        <v>9</v>
      </c>
      <c r="L37" s="11">
        <v>8</v>
      </c>
      <c r="M37" s="11">
        <v>9</v>
      </c>
      <c r="N37" s="15">
        <f t="shared" si="2"/>
        <v>8.5</v>
      </c>
      <c r="O37" s="10">
        <v>7</v>
      </c>
      <c r="P37" s="1">
        <v>5</v>
      </c>
      <c r="Q37" s="1">
        <v>5</v>
      </c>
      <c r="R37" s="1"/>
      <c r="S37" s="17">
        <f t="shared" si="1"/>
        <v>2.833333333333333</v>
      </c>
      <c r="T37" s="6">
        <v>17</v>
      </c>
      <c r="U37" s="17">
        <f t="shared" si="0"/>
        <v>10.625</v>
      </c>
      <c r="V37" s="12">
        <f t="shared" si="5"/>
        <v>29.924999999999997</v>
      </c>
      <c r="W37" s="6"/>
      <c r="X37" s="7"/>
      <c r="Y37" s="8"/>
    </row>
    <row r="38" spans="1:25" ht="15.75" thickBot="1">
      <c r="A38" s="3">
        <v>28</v>
      </c>
      <c r="B38" s="49">
        <v>12017019213</v>
      </c>
      <c r="C38" s="49" t="s">
        <v>111</v>
      </c>
      <c r="D38" s="42">
        <v>5</v>
      </c>
      <c r="E38" s="11">
        <v>9</v>
      </c>
      <c r="F38" s="11">
        <v>10</v>
      </c>
      <c r="G38" s="11">
        <v>10</v>
      </c>
      <c r="H38" s="11">
        <v>6</v>
      </c>
      <c r="I38" s="15">
        <f>SUM(D38:H38)/50*15</f>
        <v>12</v>
      </c>
      <c r="J38" s="11">
        <v>8</v>
      </c>
      <c r="K38" s="11">
        <v>10</v>
      </c>
      <c r="L38" s="11">
        <v>9</v>
      </c>
      <c r="M38" s="11">
        <v>9</v>
      </c>
      <c r="N38" s="15">
        <f t="shared" si="2"/>
        <v>9</v>
      </c>
      <c r="O38" s="10">
        <v>7</v>
      </c>
      <c r="P38" s="1">
        <v>8</v>
      </c>
      <c r="Q38" s="1">
        <v>7</v>
      </c>
      <c r="R38" s="1"/>
      <c r="S38" s="17">
        <f t="shared" si="1"/>
        <v>3.6666666666666665</v>
      </c>
      <c r="T38" s="6">
        <v>15.5</v>
      </c>
      <c r="U38" s="17">
        <f t="shared" si="0"/>
        <v>9.6875</v>
      </c>
      <c r="V38" s="12">
        <f t="shared" si="5"/>
        <v>30.6875</v>
      </c>
      <c r="W38" s="6"/>
      <c r="X38" s="7"/>
      <c r="Y38" s="8"/>
    </row>
    <row r="39" spans="1:25" ht="15.75" thickBot="1">
      <c r="A39" s="3">
        <v>29</v>
      </c>
      <c r="B39" s="49">
        <v>12017019216</v>
      </c>
      <c r="C39" s="49" t="s">
        <v>112</v>
      </c>
      <c r="D39" s="42">
        <v>2</v>
      </c>
      <c r="E39" s="11">
        <v>6</v>
      </c>
      <c r="F39" s="11">
        <v>5</v>
      </c>
      <c r="G39" s="11">
        <v>6</v>
      </c>
      <c r="H39" s="11">
        <v>7</v>
      </c>
      <c r="I39" s="15">
        <f>SUM(D39:H39)/50*15</f>
        <v>7.8000000000000007</v>
      </c>
      <c r="J39" s="11">
        <v>8</v>
      </c>
      <c r="K39" s="11">
        <v>9</v>
      </c>
      <c r="L39" s="11">
        <v>9</v>
      </c>
      <c r="M39" s="11">
        <v>9</v>
      </c>
      <c r="N39" s="15">
        <f t="shared" si="2"/>
        <v>8.75</v>
      </c>
      <c r="O39" s="10">
        <v>8</v>
      </c>
      <c r="P39" s="1">
        <v>7</v>
      </c>
      <c r="Q39" s="1">
        <v>7</v>
      </c>
      <c r="R39" s="1"/>
      <c r="S39" s="17">
        <f t="shared" si="1"/>
        <v>3.6666666666666665</v>
      </c>
      <c r="T39" s="6">
        <v>15</v>
      </c>
      <c r="U39" s="17">
        <f t="shared" si="0"/>
        <v>9.375</v>
      </c>
      <c r="V39" s="12">
        <f t="shared" si="5"/>
        <v>25.925000000000001</v>
      </c>
      <c r="W39" s="6"/>
      <c r="X39" s="7"/>
      <c r="Y39" s="8"/>
    </row>
    <row r="40" spans="1:25" ht="15.75" thickBot="1">
      <c r="A40" s="3">
        <v>30</v>
      </c>
      <c r="B40" s="49">
        <v>12017019218</v>
      </c>
      <c r="C40" s="49" t="s">
        <v>113</v>
      </c>
      <c r="D40" s="42">
        <v>5</v>
      </c>
      <c r="E40" s="11">
        <v>6</v>
      </c>
      <c r="F40" s="11">
        <v>7</v>
      </c>
      <c r="G40" s="11">
        <v>7</v>
      </c>
      <c r="H40" s="11">
        <v>4</v>
      </c>
      <c r="I40" s="15">
        <f>SUM(D40:H40)/50*15</f>
        <v>8.6999999999999993</v>
      </c>
      <c r="J40" s="11">
        <v>8</v>
      </c>
      <c r="K40" s="11">
        <v>8</v>
      </c>
      <c r="L40" s="11">
        <v>8</v>
      </c>
      <c r="M40" s="11">
        <v>9</v>
      </c>
      <c r="N40" s="15">
        <f t="shared" si="2"/>
        <v>8.25</v>
      </c>
      <c r="O40" s="10">
        <v>8</v>
      </c>
      <c r="P40" s="5">
        <v>7</v>
      </c>
      <c r="Q40" s="5">
        <v>7</v>
      </c>
      <c r="R40" s="5"/>
      <c r="S40" s="17">
        <f t="shared" si="1"/>
        <v>3.6666666666666665</v>
      </c>
      <c r="T40" s="6">
        <v>15</v>
      </c>
      <c r="U40" s="17">
        <f t="shared" si="0"/>
        <v>9.375</v>
      </c>
      <c r="V40" s="12">
        <f t="shared" si="5"/>
        <v>26.324999999999999</v>
      </c>
      <c r="W40" s="6"/>
      <c r="X40" s="7"/>
      <c r="Y40" s="5"/>
    </row>
    <row r="41" spans="1:25" ht="15.75" thickBot="1">
      <c r="A41" s="3">
        <v>31</v>
      </c>
      <c r="B41" s="49">
        <v>12017019219</v>
      </c>
      <c r="C41" s="49" t="s">
        <v>114</v>
      </c>
      <c r="D41" s="42">
        <v>4.5</v>
      </c>
      <c r="E41" s="11">
        <v>5.5</v>
      </c>
      <c r="F41" s="11">
        <v>8.5</v>
      </c>
      <c r="G41" s="11">
        <v>9</v>
      </c>
      <c r="H41" s="11">
        <v>7</v>
      </c>
      <c r="I41" s="15">
        <f>SUM(D41:H41)/50*15</f>
        <v>10.35</v>
      </c>
      <c r="J41" s="11">
        <v>8</v>
      </c>
      <c r="K41" s="11">
        <v>9</v>
      </c>
      <c r="L41" s="11">
        <v>9</v>
      </c>
      <c r="M41" s="11">
        <v>9</v>
      </c>
      <c r="N41" s="15">
        <f t="shared" si="2"/>
        <v>8.75</v>
      </c>
      <c r="O41" s="10">
        <v>7</v>
      </c>
      <c r="P41" s="1">
        <v>0</v>
      </c>
      <c r="Q41" s="1">
        <v>0</v>
      </c>
      <c r="R41" s="1"/>
      <c r="S41" s="17">
        <f t="shared" si="1"/>
        <v>1.1666666666666667</v>
      </c>
      <c r="T41" s="6">
        <v>5</v>
      </c>
      <c r="U41" s="17">
        <f t="shared" si="0"/>
        <v>3.125</v>
      </c>
      <c r="V41" s="12">
        <f t="shared" ref="V41:V47" si="6">SUM(I41,N41,U41)</f>
        <v>22.225000000000001</v>
      </c>
      <c r="W41" s="6"/>
      <c r="X41" s="7"/>
      <c r="Y41" s="8"/>
    </row>
    <row r="42" spans="1:25" ht="15.75" thickBot="1">
      <c r="A42" s="3">
        <v>32</v>
      </c>
      <c r="B42" s="49">
        <v>12017019220</v>
      </c>
      <c r="C42" s="49" t="s">
        <v>115</v>
      </c>
      <c r="D42" s="42">
        <v>3</v>
      </c>
      <c r="E42" s="11">
        <v>5</v>
      </c>
      <c r="F42" s="11">
        <v>8</v>
      </c>
      <c r="G42" s="11">
        <v>5</v>
      </c>
      <c r="H42" s="11">
        <v>6</v>
      </c>
      <c r="I42" s="15">
        <f>SUM(D42:H42)/50*15</f>
        <v>8.1000000000000014</v>
      </c>
      <c r="J42" s="11">
        <v>8</v>
      </c>
      <c r="K42" s="11">
        <v>9</v>
      </c>
      <c r="L42" s="11">
        <v>9</v>
      </c>
      <c r="M42" s="11">
        <v>9</v>
      </c>
      <c r="N42" s="15">
        <f t="shared" si="2"/>
        <v>8.75</v>
      </c>
      <c r="O42" s="10">
        <v>7</v>
      </c>
      <c r="P42" s="1">
        <v>7</v>
      </c>
      <c r="Q42" s="1">
        <v>7</v>
      </c>
      <c r="R42" s="1"/>
      <c r="S42" s="17">
        <f t="shared" si="1"/>
        <v>3.5</v>
      </c>
      <c r="T42" s="6">
        <v>9.5</v>
      </c>
      <c r="U42" s="17">
        <f t="shared" si="0"/>
        <v>5.9375</v>
      </c>
      <c r="V42" s="12">
        <f t="shared" si="6"/>
        <v>22.787500000000001</v>
      </c>
      <c r="W42" s="6"/>
      <c r="X42" s="7"/>
      <c r="Y42" s="8"/>
    </row>
    <row r="43" spans="1:25" ht="15.75" thickBot="1">
      <c r="A43" s="3">
        <v>33</v>
      </c>
      <c r="B43" s="49">
        <v>12017019224</v>
      </c>
      <c r="C43" s="49" t="s">
        <v>116</v>
      </c>
      <c r="D43" s="42">
        <v>5</v>
      </c>
      <c r="E43" s="11">
        <v>4</v>
      </c>
      <c r="F43" s="11">
        <v>7</v>
      </c>
      <c r="G43" s="11">
        <v>9</v>
      </c>
      <c r="H43" s="11">
        <v>5</v>
      </c>
      <c r="I43" s="15">
        <f>SUM(D43:H43)/50*15</f>
        <v>9</v>
      </c>
      <c r="J43" s="11">
        <v>9</v>
      </c>
      <c r="K43" s="11">
        <v>8</v>
      </c>
      <c r="L43" s="11">
        <v>9</v>
      </c>
      <c r="M43" s="11">
        <v>9</v>
      </c>
      <c r="N43" s="15">
        <f t="shared" si="2"/>
        <v>8.75</v>
      </c>
      <c r="O43" s="10">
        <v>5</v>
      </c>
      <c r="P43" s="1">
        <v>7</v>
      </c>
      <c r="Q43" s="1">
        <v>7</v>
      </c>
      <c r="R43" s="1"/>
      <c r="S43" s="17">
        <f t="shared" si="1"/>
        <v>3.1666666666666665</v>
      </c>
      <c r="T43" s="6">
        <v>12</v>
      </c>
      <c r="U43" s="17">
        <f t="shared" si="0"/>
        <v>7.5</v>
      </c>
      <c r="V43" s="12">
        <f t="shared" si="6"/>
        <v>25.25</v>
      </c>
      <c r="W43" s="6"/>
      <c r="X43" s="7"/>
      <c r="Y43" s="8"/>
    </row>
    <row r="44" spans="1:25" ht="15.75" thickBot="1">
      <c r="A44" s="30">
        <v>34</v>
      </c>
      <c r="B44" s="49">
        <v>12017019233</v>
      </c>
      <c r="C44" s="49" t="s">
        <v>117</v>
      </c>
      <c r="D44" s="42">
        <v>4</v>
      </c>
      <c r="E44" s="11">
        <v>7</v>
      </c>
      <c r="F44" s="11">
        <v>7</v>
      </c>
      <c r="G44" s="11">
        <v>9</v>
      </c>
      <c r="H44" s="11">
        <v>6.5</v>
      </c>
      <c r="I44" s="15">
        <f>SUM(D44:H44)/50*15</f>
        <v>10.050000000000001</v>
      </c>
      <c r="J44" s="11">
        <v>8</v>
      </c>
      <c r="K44" s="11">
        <v>9</v>
      </c>
      <c r="L44" s="11">
        <v>9</v>
      </c>
      <c r="M44" s="11">
        <v>10</v>
      </c>
      <c r="N44" s="15">
        <f t="shared" si="2"/>
        <v>9</v>
      </c>
      <c r="O44" s="13">
        <v>5</v>
      </c>
      <c r="P44" s="14">
        <v>7</v>
      </c>
      <c r="Q44" s="14">
        <v>7</v>
      </c>
      <c r="R44" s="14"/>
      <c r="S44" s="17">
        <f t="shared" si="1"/>
        <v>3.1666666666666665</v>
      </c>
      <c r="T44" s="31">
        <v>5.5</v>
      </c>
      <c r="U44" s="17">
        <f t="shared" si="0"/>
        <v>3.4375000000000004</v>
      </c>
      <c r="V44" s="12">
        <f t="shared" si="6"/>
        <v>22.487500000000001</v>
      </c>
      <c r="W44" s="31"/>
      <c r="X44" s="31"/>
      <c r="Y44" s="8"/>
    </row>
    <row r="45" spans="1:25" ht="15.75" thickBot="1">
      <c r="A45" s="3">
        <v>35</v>
      </c>
      <c r="B45" s="49">
        <v>12017019234</v>
      </c>
      <c r="C45" s="49" t="s">
        <v>118</v>
      </c>
      <c r="D45" s="45">
        <v>4</v>
      </c>
      <c r="E45" s="11">
        <v>9</v>
      </c>
      <c r="F45" s="11">
        <v>10</v>
      </c>
      <c r="G45" s="11">
        <v>9</v>
      </c>
      <c r="H45" s="11">
        <v>7</v>
      </c>
      <c r="I45" s="15">
        <f>SUM(D45:H45)/50*15</f>
        <v>11.700000000000001</v>
      </c>
      <c r="J45" s="11">
        <v>8</v>
      </c>
      <c r="K45" s="11">
        <v>8</v>
      </c>
      <c r="L45" s="11">
        <v>9</v>
      </c>
      <c r="M45" s="11">
        <v>9</v>
      </c>
      <c r="N45" s="15">
        <f t="shared" si="2"/>
        <v>8.5</v>
      </c>
      <c r="O45" s="10">
        <v>9</v>
      </c>
      <c r="P45" s="1">
        <v>7</v>
      </c>
      <c r="Q45" s="1">
        <v>7</v>
      </c>
      <c r="R45" s="1"/>
      <c r="S45" s="17">
        <f t="shared" si="1"/>
        <v>3.8333333333333335</v>
      </c>
      <c r="T45" s="6">
        <v>6</v>
      </c>
      <c r="U45" s="17">
        <f t="shared" si="0"/>
        <v>3.75</v>
      </c>
      <c r="V45" s="12">
        <f t="shared" si="6"/>
        <v>23.950000000000003</v>
      </c>
      <c r="W45" s="6"/>
      <c r="X45" s="7"/>
      <c r="Y45" s="8"/>
    </row>
    <row r="46" spans="1:25" ht="15.75" thickBot="1">
      <c r="A46" s="3">
        <v>36</v>
      </c>
      <c r="B46" s="49">
        <v>111619075</v>
      </c>
      <c r="C46" s="49" t="s">
        <v>119</v>
      </c>
      <c r="D46" s="42">
        <v>4</v>
      </c>
      <c r="E46" s="11">
        <v>8</v>
      </c>
      <c r="F46" s="11">
        <v>8.5</v>
      </c>
      <c r="G46" s="11">
        <v>8</v>
      </c>
      <c r="H46" s="11">
        <v>8</v>
      </c>
      <c r="I46" s="15">
        <f>SUM(D46:H46)/50*15</f>
        <v>10.95</v>
      </c>
      <c r="J46" s="11">
        <v>8</v>
      </c>
      <c r="K46" s="11">
        <v>8</v>
      </c>
      <c r="L46" s="11">
        <v>7</v>
      </c>
      <c r="M46" s="11">
        <v>9</v>
      </c>
      <c r="N46" s="15">
        <f t="shared" si="2"/>
        <v>8</v>
      </c>
      <c r="O46" s="10">
        <v>7</v>
      </c>
      <c r="P46" s="1">
        <v>9</v>
      </c>
      <c r="Q46" s="1">
        <v>9</v>
      </c>
      <c r="R46" s="1"/>
      <c r="S46" s="17">
        <f t="shared" si="1"/>
        <v>4.166666666666667</v>
      </c>
      <c r="T46" s="6">
        <v>9</v>
      </c>
      <c r="U46" s="17">
        <f t="shared" si="0"/>
        <v>5.625</v>
      </c>
      <c r="V46" s="12">
        <f t="shared" si="6"/>
        <v>24.574999999999999</v>
      </c>
      <c r="W46" s="6"/>
      <c r="X46" s="7"/>
      <c r="Y46" s="8"/>
    </row>
    <row r="47" spans="1:25" ht="15.75" thickBot="1">
      <c r="A47" s="3">
        <v>37</v>
      </c>
      <c r="B47" s="49">
        <v>111619123</v>
      </c>
      <c r="C47" s="49" t="s">
        <v>120</v>
      </c>
      <c r="D47" s="42">
        <v>5</v>
      </c>
      <c r="E47" s="11">
        <v>8</v>
      </c>
      <c r="F47" s="11">
        <v>8</v>
      </c>
      <c r="G47" s="11">
        <v>7</v>
      </c>
      <c r="H47" s="11">
        <v>7</v>
      </c>
      <c r="I47" s="15">
        <f>SUM(D47:H47)/50*15</f>
        <v>10.5</v>
      </c>
      <c r="J47" s="11">
        <v>8</v>
      </c>
      <c r="K47" s="11">
        <v>8</v>
      </c>
      <c r="L47" s="11">
        <v>7</v>
      </c>
      <c r="M47" s="11">
        <v>9</v>
      </c>
      <c r="N47" s="15">
        <f t="shared" si="2"/>
        <v>8</v>
      </c>
      <c r="O47" s="10">
        <v>9</v>
      </c>
      <c r="P47" s="1">
        <v>8</v>
      </c>
      <c r="Q47" s="1">
        <v>8</v>
      </c>
      <c r="R47" s="1"/>
      <c r="S47" s="17">
        <f t="shared" si="1"/>
        <v>4.166666666666667</v>
      </c>
      <c r="T47" s="6">
        <v>9</v>
      </c>
      <c r="U47" s="17">
        <f t="shared" si="0"/>
        <v>5.625</v>
      </c>
      <c r="V47" s="12">
        <f t="shared" si="6"/>
        <v>24.125</v>
      </c>
      <c r="W47" s="6"/>
      <c r="X47" s="7"/>
      <c r="Y47" s="8"/>
    </row>
    <row r="48" spans="1:25" ht="15.75" thickBot="1">
      <c r="A48" s="3">
        <v>38</v>
      </c>
      <c r="B48" s="49">
        <v>111619142</v>
      </c>
      <c r="C48" s="49" t="s">
        <v>121</v>
      </c>
      <c r="D48" s="42">
        <v>5</v>
      </c>
      <c r="E48" s="11">
        <v>7</v>
      </c>
      <c r="F48" s="11">
        <v>6</v>
      </c>
      <c r="G48" s="11">
        <v>7</v>
      </c>
      <c r="H48" s="11">
        <v>6.5</v>
      </c>
      <c r="I48" s="15">
        <f>SUM(D48:H48)/50*15</f>
        <v>9.4499999999999993</v>
      </c>
      <c r="J48" s="11">
        <v>8</v>
      </c>
      <c r="K48" s="11">
        <v>8</v>
      </c>
      <c r="L48" s="11">
        <v>7</v>
      </c>
      <c r="M48" s="11">
        <v>9</v>
      </c>
      <c r="N48" s="15">
        <f t="shared" si="2"/>
        <v>8</v>
      </c>
      <c r="O48" s="10">
        <v>5</v>
      </c>
      <c r="P48" s="1">
        <v>5</v>
      </c>
      <c r="Q48" s="1">
        <v>5</v>
      </c>
      <c r="R48" s="1"/>
      <c r="S48" s="17">
        <f t="shared" si="1"/>
        <v>2.5</v>
      </c>
      <c r="T48" s="6">
        <v>10</v>
      </c>
      <c r="U48" s="17">
        <f t="shared" si="0"/>
        <v>6.25</v>
      </c>
      <c r="V48" s="12">
        <f t="shared" ref="V48:V53" si="7">SUM(I48,N48,U48)</f>
        <v>23.7</v>
      </c>
      <c r="W48" s="6"/>
      <c r="X48" s="7"/>
      <c r="Y48" s="8"/>
    </row>
    <row r="49" spans="1:25" ht="15.75" thickBot="1">
      <c r="A49" s="3">
        <v>39</v>
      </c>
      <c r="B49" s="49">
        <v>111619163</v>
      </c>
      <c r="C49" s="49" t="s">
        <v>122</v>
      </c>
      <c r="D49" s="42">
        <v>2.5</v>
      </c>
      <c r="E49" s="11">
        <v>5</v>
      </c>
      <c r="F49" s="11">
        <v>8.5</v>
      </c>
      <c r="G49" s="11">
        <v>10</v>
      </c>
      <c r="H49" s="11">
        <v>8</v>
      </c>
      <c r="I49" s="15">
        <f>SUM(D49:H49)/50*15</f>
        <v>10.200000000000001</v>
      </c>
      <c r="J49" s="11">
        <v>8</v>
      </c>
      <c r="K49" s="11">
        <v>9</v>
      </c>
      <c r="L49" s="11">
        <v>10</v>
      </c>
      <c r="M49" s="11">
        <v>9</v>
      </c>
      <c r="N49" s="15">
        <f t="shared" si="2"/>
        <v>9</v>
      </c>
      <c r="O49" s="10">
        <v>8</v>
      </c>
      <c r="P49" s="1">
        <v>5</v>
      </c>
      <c r="Q49" s="1">
        <v>5</v>
      </c>
      <c r="R49" s="1"/>
      <c r="S49" s="17">
        <f t="shared" si="1"/>
        <v>3</v>
      </c>
      <c r="T49" s="6">
        <v>14</v>
      </c>
      <c r="U49" s="17">
        <f t="shared" si="0"/>
        <v>8.75</v>
      </c>
      <c r="V49" s="12">
        <f t="shared" si="7"/>
        <v>27.950000000000003</v>
      </c>
      <c r="W49" s="6"/>
      <c r="X49" s="7"/>
      <c r="Y49" s="8"/>
    </row>
    <row r="50" spans="1:25" ht="15.75" thickBot="1">
      <c r="A50" s="3">
        <v>40</v>
      </c>
      <c r="B50" s="49">
        <v>111619179</v>
      </c>
      <c r="C50" s="49" t="s">
        <v>123</v>
      </c>
      <c r="D50" s="42">
        <v>10</v>
      </c>
      <c r="E50" s="11">
        <v>10</v>
      </c>
      <c r="F50" s="11">
        <v>10</v>
      </c>
      <c r="G50" s="11">
        <v>10</v>
      </c>
      <c r="H50" s="11">
        <v>9</v>
      </c>
      <c r="I50" s="15">
        <f>SUM(D50:H50)/50*15</f>
        <v>14.7</v>
      </c>
      <c r="J50" s="11">
        <v>10</v>
      </c>
      <c r="K50" s="11">
        <v>9</v>
      </c>
      <c r="L50" s="11">
        <v>10</v>
      </c>
      <c r="M50" s="11">
        <v>10</v>
      </c>
      <c r="N50" s="15">
        <f t="shared" si="2"/>
        <v>9.75</v>
      </c>
      <c r="O50" s="10">
        <v>7</v>
      </c>
      <c r="P50" s="1">
        <v>5</v>
      </c>
      <c r="Q50" s="1">
        <v>5</v>
      </c>
      <c r="R50" s="1"/>
      <c r="S50" s="17">
        <f t="shared" si="1"/>
        <v>2.833333333333333</v>
      </c>
      <c r="T50" s="6">
        <v>34.25</v>
      </c>
      <c r="U50" s="17">
        <f t="shared" si="0"/>
        <v>21.40625</v>
      </c>
      <c r="V50" s="12">
        <f t="shared" si="7"/>
        <v>45.856250000000003</v>
      </c>
      <c r="W50" s="6"/>
      <c r="X50" s="7"/>
      <c r="Y50" s="8"/>
    </row>
    <row r="51" spans="1:25" ht="15.75" thickBot="1">
      <c r="A51" s="30">
        <v>41</v>
      </c>
      <c r="B51" s="49">
        <v>111619184</v>
      </c>
      <c r="C51" s="49" t="s">
        <v>124</v>
      </c>
      <c r="D51" s="42">
        <v>6</v>
      </c>
      <c r="E51" s="11">
        <v>9</v>
      </c>
      <c r="F51" s="11">
        <v>10</v>
      </c>
      <c r="G51" s="11">
        <v>10</v>
      </c>
      <c r="H51" s="11">
        <v>7</v>
      </c>
      <c r="I51" s="15">
        <f>SUM(D51:H51)/50*15</f>
        <v>12.6</v>
      </c>
      <c r="J51" s="11">
        <v>8</v>
      </c>
      <c r="K51" s="11">
        <v>10</v>
      </c>
      <c r="L51" s="11">
        <v>9</v>
      </c>
      <c r="M51" s="11">
        <v>10</v>
      </c>
      <c r="N51" s="15">
        <f t="shared" si="2"/>
        <v>9.25</v>
      </c>
      <c r="O51" s="13">
        <v>5</v>
      </c>
      <c r="P51" s="14">
        <v>5</v>
      </c>
      <c r="Q51" s="14">
        <v>5</v>
      </c>
      <c r="R51" s="14"/>
      <c r="S51" s="17">
        <f t="shared" si="1"/>
        <v>2.5</v>
      </c>
      <c r="T51" s="31">
        <v>17</v>
      </c>
      <c r="U51" s="17">
        <f t="shared" si="0"/>
        <v>10.625</v>
      </c>
      <c r="V51" s="12">
        <f t="shared" si="7"/>
        <v>32.475000000000001</v>
      </c>
      <c r="W51" s="31"/>
      <c r="X51" s="31"/>
      <c r="Y51" s="8"/>
    </row>
    <row r="52" spans="1:25" ht="13.5" customHeight="1" thickBot="1">
      <c r="A52" s="30">
        <v>42</v>
      </c>
      <c r="B52" s="49">
        <v>111619262</v>
      </c>
      <c r="C52" s="49" t="s">
        <v>125</v>
      </c>
      <c r="D52" s="52">
        <v>9</v>
      </c>
      <c r="E52" s="11">
        <v>10</v>
      </c>
      <c r="F52" s="11">
        <v>10</v>
      </c>
      <c r="G52" s="11">
        <v>10</v>
      </c>
      <c r="H52" s="11">
        <v>9</v>
      </c>
      <c r="I52" s="15">
        <f>SUM(D52:H52)/50*15</f>
        <v>14.399999999999999</v>
      </c>
      <c r="J52" s="11">
        <v>10</v>
      </c>
      <c r="K52" s="11">
        <v>9</v>
      </c>
      <c r="L52" s="11">
        <v>9</v>
      </c>
      <c r="M52" s="11">
        <v>10</v>
      </c>
      <c r="N52" s="15">
        <f t="shared" si="2"/>
        <v>9.5</v>
      </c>
      <c r="O52" s="33">
        <v>9</v>
      </c>
      <c r="P52" s="34">
        <v>0</v>
      </c>
      <c r="Q52" s="34">
        <v>0</v>
      </c>
      <c r="R52" s="34"/>
      <c r="S52" s="35">
        <f t="shared" si="1"/>
        <v>1.5</v>
      </c>
      <c r="T52" s="31">
        <v>22</v>
      </c>
      <c r="U52" s="17">
        <f t="shared" si="0"/>
        <v>13.750000000000002</v>
      </c>
      <c r="V52" s="12">
        <f t="shared" si="7"/>
        <v>37.65</v>
      </c>
      <c r="W52" s="31"/>
      <c r="X52" s="31"/>
      <c r="Y52" s="8"/>
    </row>
    <row r="53" spans="1:25" ht="15" customHeight="1">
      <c r="A53" s="30">
        <v>43</v>
      </c>
      <c r="B53" s="50">
        <v>91420048</v>
      </c>
      <c r="C53" s="51" t="s">
        <v>126</v>
      </c>
      <c r="D53" s="43">
        <v>0</v>
      </c>
      <c r="E53" s="11">
        <v>5</v>
      </c>
      <c r="F53" s="11">
        <v>5.5</v>
      </c>
      <c r="G53" s="11">
        <v>8</v>
      </c>
      <c r="H53" s="11">
        <v>9</v>
      </c>
      <c r="I53" s="15">
        <f>SUM(D53:H53)/50*15</f>
        <v>8.25</v>
      </c>
      <c r="J53" s="11">
        <v>8</v>
      </c>
      <c r="K53" s="11">
        <v>9</v>
      </c>
      <c r="L53" s="11">
        <v>8</v>
      </c>
      <c r="M53" s="11">
        <v>9</v>
      </c>
      <c r="N53" s="15">
        <f t="shared" si="2"/>
        <v>8.5</v>
      </c>
      <c r="O53" s="11">
        <v>0</v>
      </c>
      <c r="P53" s="5">
        <v>0</v>
      </c>
      <c r="Q53" s="5">
        <v>0</v>
      </c>
      <c r="R53" s="5"/>
      <c r="S53" s="31">
        <f t="shared" si="1"/>
        <v>0</v>
      </c>
      <c r="T53" s="31">
        <v>8</v>
      </c>
      <c r="U53" s="54">
        <f t="shared" si="0"/>
        <v>5</v>
      </c>
      <c r="V53" s="12">
        <f t="shared" si="7"/>
        <v>21.75</v>
      </c>
      <c r="W53" s="31"/>
      <c r="X53" s="31"/>
      <c r="Y53" s="8"/>
    </row>
    <row r="54" spans="1:25" hidden="1">
      <c r="A54" s="3"/>
      <c r="B54" s="4"/>
      <c r="C54" s="36"/>
      <c r="D54" s="44">
        <v>11</v>
      </c>
      <c r="E54" s="10">
        <v>4</v>
      </c>
      <c r="F54" s="9"/>
      <c r="G54" s="9"/>
      <c r="H54" s="9"/>
      <c r="I54" s="15">
        <f t="shared" ref="I54:I60" si="8">SUM(D54:G54)/70*10</f>
        <v>2.1428571428571428</v>
      </c>
      <c r="J54" s="11">
        <v>8</v>
      </c>
      <c r="K54" s="9">
        <v>9</v>
      </c>
      <c r="L54" s="10"/>
      <c r="M54" s="9"/>
      <c r="N54" s="15">
        <f t="shared" si="2"/>
        <v>4.25</v>
      </c>
      <c r="O54" s="10">
        <v>7</v>
      </c>
      <c r="P54" s="1">
        <v>7</v>
      </c>
      <c r="Q54" s="1">
        <v>7</v>
      </c>
      <c r="R54" s="1"/>
      <c r="S54" s="17">
        <f t="shared" si="1"/>
        <v>3.5</v>
      </c>
      <c r="T54" s="6"/>
      <c r="U54" s="17">
        <f t="shared" ref="U54:U60" si="9">T54/80*25</f>
        <v>0</v>
      </c>
      <c r="V54" s="12">
        <v>39</v>
      </c>
      <c r="W54" s="6"/>
      <c r="X54" s="7"/>
      <c r="Y54" s="8"/>
    </row>
    <row r="55" spans="1:25" hidden="1">
      <c r="A55" s="3"/>
      <c r="B55" s="4"/>
      <c r="C55" s="36"/>
      <c r="D55" s="44">
        <v>4</v>
      </c>
      <c r="E55" s="9">
        <v>6</v>
      </c>
      <c r="F55" s="9"/>
      <c r="G55" s="9"/>
      <c r="H55" s="9"/>
      <c r="I55" s="15">
        <f t="shared" si="8"/>
        <v>1.4285714285714284</v>
      </c>
      <c r="J55" s="11">
        <v>8</v>
      </c>
      <c r="K55" s="10">
        <v>5</v>
      </c>
      <c r="L55" s="9"/>
      <c r="M55" s="9"/>
      <c r="N55" s="15">
        <f t="shared" si="2"/>
        <v>3.25</v>
      </c>
      <c r="O55" s="10">
        <v>7</v>
      </c>
      <c r="P55" s="1">
        <v>6</v>
      </c>
      <c r="Q55" s="1">
        <v>7</v>
      </c>
      <c r="R55" s="1"/>
      <c r="S55" s="17">
        <f t="shared" si="1"/>
        <v>3.333333333333333</v>
      </c>
      <c r="T55" s="6"/>
      <c r="U55" s="17">
        <f t="shared" si="9"/>
        <v>0</v>
      </c>
      <c r="V55" s="12">
        <v>24</v>
      </c>
      <c r="W55" s="6"/>
      <c r="X55" s="7"/>
      <c r="Y55" s="8"/>
    </row>
    <row r="56" spans="1:25" hidden="1">
      <c r="A56" s="3"/>
      <c r="B56" s="4"/>
      <c r="C56" s="36"/>
      <c r="D56" s="44">
        <v>6</v>
      </c>
      <c r="E56" s="9">
        <v>5</v>
      </c>
      <c r="F56" s="9"/>
      <c r="G56" s="9"/>
      <c r="H56" s="9"/>
      <c r="I56" s="15">
        <f t="shared" si="8"/>
        <v>1.5714285714285714</v>
      </c>
      <c r="J56" s="11">
        <v>5</v>
      </c>
      <c r="K56" s="9">
        <v>9</v>
      </c>
      <c r="L56" s="9"/>
      <c r="M56" s="9"/>
      <c r="N56" s="15">
        <f t="shared" si="2"/>
        <v>3.5</v>
      </c>
      <c r="O56" s="10">
        <v>9</v>
      </c>
      <c r="P56" s="1">
        <v>7</v>
      </c>
      <c r="Q56" s="1">
        <v>7</v>
      </c>
      <c r="R56" s="1"/>
      <c r="S56" s="17">
        <f t="shared" si="1"/>
        <v>3.8333333333333335</v>
      </c>
      <c r="T56" s="6"/>
      <c r="U56" s="17">
        <f t="shared" si="9"/>
        <v>0</v>
      </c>
      <c r="V56" s="12">
        <f t="shared" ref="V56:V59" si="10">SUM(I56,N56,S56,U56)</f>
        <v>8.9047619047619051</v>
      </c>
      <c r="W56" s="6"/>
      <c r="X56" s="7"/>
      <c r="Y56" s="8"/>
    </row>
    <row r="57" spans="1:25" hidden="1">
      <c r="A57" s="3"/>
      <c r="B57" s="4"/>
      <c r="C57" s="36"/>
      <c r="D57" s="44">
        <v>8</v>
      </c>
      <c r="E57" s="10">
        <v>3</v>
      </c>
      <c r="F57" s="9"/>
      <c r="G57" s="9"/>
      <c r="H57" s="9"/>
      <c r="I57" s="15">
        <f t="shared" si="8"/>
        <v>1.5714285714285714</v>
      </c>
      <c r="J57" s="11">
        <v>6</v>
      </c>
      <c r="K57" s="9">
        <v>7</v>
      </c>
      <c r="L57" s="9"/>
      <c r="M57" s="10"/>
      <c r="N57" s="15">
        <f t="shared" si="2"/>
        <v>3.25</v>
      </c>
      <c r="O57" s="10">
        <v>5</v>
      </c>
      <c r="P57" s="1">
        <v>5</v>
      </c>
      <c r="Q57" s="1">
        <v>5</v>
      </c>
      <c r="R57" s="1"/>
      <c r="S57" s="17">
        <f t="shared" si="1"/>
        <v>2.5</v>
      </c>
      <c r="T57" s="6"/>
      <c r="U57" s="17">
        <f t="shared" si="9"/>
        <v>0</v>
      </c>
      <c r="V57" s="12">
        <v>22</v>
      </c>
      <c r="W57" s="6"/>
      <c r="X57" s="7"/>
      <c r="Y57" s="8"/>
    </row>
    <row r="58" spans="1:25" hidden="1">
      <c r="A58" s="3"/>
      <c r="B58" s="4"/>
      <c r="C58" s="36"/>
      <c r="D58" s="44">
        <v>12</v>
      </c>
      <c r="E58" s="9">
        <v>10</v>
      </c>
      <c r="F58" s="9"/>
      <c r="G58" s="9"/>
      <c r="H58" s="9"/>
      <c r="I58" s="15">
        <f t="shared" si="8"/>
        <v>3.1428571428571428</v>
      </c>
      <c r="J58" s="11">
        <v>8</v>
      </c>
      <c r="K58" s="9">
        <v>9</v>
      </c>
      <c r="L58" s="9"/>
      <c r="M58" s="9"/>
      <c r="N58" s="15">
        <f t="shared" si="2"/>
        <v>4.25</v>
      </c>
      <c r="O58" s="10">
        <v>7</v>
      </c>
      <c r="P58" s="1">
        <v>8</v>
      </c>
      <c r="Q58" s="1">
        <v>7</v>
      </c>
      <c r="R58" s="1"/>
      <c r="S58" s="17">
        <f t="shared" si="1"/>
        <v>3.6666666666666665</v>
      </c>
      <c r="T58" s="6"/>
      <c r="U58" s="17">
        <f t="shared" si="9"/>
        <v>0</v>
      </c>
      <c r="V58" s="12">
        <f t="shared" si="10"/>
        <v>11.059523809523808</v>
      </c>
      <c r="W58" s="6"/>
      <c r="X58" s="7"/>
      <c r="Y58" s="8"/>
    </row>
    <row r="59" spans="1:25" hidden="1">
      <c r="A59" s="3"/>
      <c r="B59" s="4"/>
      <c r="C59" s="36"/>
      <c r="D59" s="44">
        <v>3</v>
      </c>
      <c r="E59" s="10">
        <v>3</v>
      </c>
      <c r="F59" s="10"/>
      <c r="G59" s="10"/>
      <c r="H59" s="10"/>
      <c r="I59" s="15">
        <f t="shared" si="8"/>
        <v>0.85714285714285721</v>
      </c>
      <c r="J59" s="11">
        <v>6</v>
      </c>
      <c r="K59" s="9">
        <v>6</v>
      </c>
      <c r="L59" s="9"/>
      <c r="M59" s="9"/>
      <c r="N59" s="15">
        <f t="shared" si="2"/>
        <v>3</v>
      </c>
      <c r="O59" s="10">
        <v>0</v>
      </c>
      <c r="P59" s="1">
        <v>0</v>
      </c>
      <c r="Q59" s="1">
        <v>0</v>
      </c>
      <c r="R59" s="1"/>
      <c r="S59" s="17">
        <f t="shared" si="1"/>
        <v>0</v>
      </c>
      <c r="T59" s="6"/>
      <c r="U59" s="17">
        <f t="shared" si="9"/>
        <v>0</v>
      </c>
      <c r="V59" s="12">
        <f t="shared" si="10"/>
        <v>3.8571428571428572</v>
      </c>
      <c r="W59" s="6"/>
      <c r="X59" s="7"/>
      <c r="Y59" s="8"/>
    </row>
    <row r="60" spans="1:25" hidden="1">
      <c r="A60" s="3"/>
      <c r="B60" s="4"/>
      <c r="C60" s="36"/>
      <c r="D60" s="44">
        <v>12</v>
      </c>
      <c r="E60" s="9">
        <v>5</v>
      </c>
      <c r="F60" s="9"/>
      <c r="G60" s="9"/>
      <c r="H60" s="9"/>
      <c r="I60" s="15">
        <f t="shared" si="8"/>
        <v>2.4285714285714284</v>
      </c>
      <c r="J60" s="11">
        <v>7</v>
      </c>
      <c r="K60" s="9">
        <v>9</v>
      </c>
      <c r="L60" s="9"/>
      <c r="M60" s="9"/>
      <c r="N60" s="15">
        <f t="shared" si="2"/>
        <v>4</v>
      </c>
      <c r="O60" s="10">
        <v>9</v>
      </c>
      <c r="P60" s="1">
        <v>8</v>
      </c>
      <c r="Q60" s="1">
        <v>8</v>
      </c>
      <c r="R60" s="1"/>
      <c r="S60" s="17">
        <f t="shared" si="1"/>
        <v>4.166666666666667</v>
      </c>
      <c r="T60" s="6"/>
      <c r="U60" s="17">
        <f t="shared" si="9"/>
        <v>0</v>
      </c>
      <c r="V60" s="12">
        <v>28</v>
      </c>
      <c r="W60" s="6"/>
      <c r="X60" s="7"/>
      <c r="Y60" s="8"/>
    </row>
    <row r="61" spans="1:25" ht="14.25" hidden="1" customHeight="1">
      <c r="A61" s="3">
        <v>44</v>
      </c>
      <c r="B61" s="4">
        <v>91420240</v>
      </c>
      <c r="C61" s="36" t="s">
        <v>81</v>
      </c>
      <c r="D61" s="44">
        <v>4.5</v>
      </c>
      <c r="E61" s="11">
        <v>10</v>
      </c>
      <c r="F61" s="11">
        <v>10</v>
      </c>
      <c r="G61" s="11"/>
      <c r="H61" s="11"/>
      <c r="I61" s="15">
        <f>SUM(D61:G61)/40*15</f>
        <v>9.1875</v>
      </c>
      <c r="J61" s="11">
        <v>9</v>
      </c>
      <c r="K61" s="9">
        <v>8</v>
      </c>
      <c r="L61" s="9">
        <v>9</v>
      </c>
      <c r="M61" s="9"/>
      <c r="N61" s="15">
        <f t="shared" si="2"/>
        <v>6.5</v>
      </c>
      <c r="O61" s="10">
        <v>7</v>
      </c>
      <c r="P61" s="1">
        <v>0</v>
      </c>
      <c r="Q61" s="1">
        <v>0</v>
      </c>
      <c r="R61" s="1"/>
      <c r="S61" s="17">
        <f t="shared" si="1"/>
        <v>1.1666666666666667</v>
      </c>
      <c r="T61" s="6">
        <v>30</v>
      </c>
      <c r="U61" s="17">
        <f>T61/60*25</f>
        <v>12.5</v>
      </c>
      <c r="V61" s="12">
        <f>SUM(N61,I61,U61)</f>
        <v>28.1875</v>
      </c>
      <c r="W61" s="6"/>
      <c r="X61" s="7"/>
      <c r="Y61" s="8"/>
    </row>
    <row r="62" spans="1:25" ht="15" hidden="1" customHeight="1">
      <c r="A62" s="46">
        <v>45</v>
      </c>
      <c r="B62" s="32">
        <v>13018019101</v>
      </c>
      <c r="C62" t="s">
        <v>82</v>
      </c>
      <c r="D62" s="40">
        <v>7.5</v>
      </c>
      <c r="E62" s="11">
        <v>7</v>
      </c>
      <c r="F62" s="11">
        <v>9</v>
      </c>
      <c r="G62" s="11"/>
      <c r="H62" s="11"/>
      <c r="I62" s="15">
        <f>SUM(D62:G62)/40*15</f>
        <v>8.8125</v>
      </c>
      <c r="J62" s="11">
        <v>8</v>
      </c>
      <c r="K62" s="9">
        <v>9</v>
      </c>
      <c r="L62" s="11">
        <v>8</v>
      </c>
      <c r="M62" s="11"/>
      <c r="N62" s="15">
        <f t="shared" si="2"/>
        <v>6.25</v>
      </c>
      <c r="O62" s="10">
        <v>8</v>
      </c>
      <c r="P62" s="1">
        <v>0</v>
      </c>
      <c r="Q62" s="1">
        <v>0</v>
      </c>
      <c r="R62" s="1"/>
      <c r="S62" s="17">
        <f t="shared" si="1"/>
        <v>1.3333333333333333</v>
      </c>
      <c r="T62" s="6">
        <v>43</v>
      </c>
      <c r="U62" s="17">
        <f>T62/60*25</f>
        <v>17.916666666666668</v>
      </c>
      <c r="V62" s="12">
        <f>SUM(I62,N62,U62)</f>
        <v>32.979166666666671</v>
      </c>
      <c r="W62" s="6"/>
      <c r="X62" s="7"/>
      <c r="Y62" s="8"/>
    </row>
    <row r="63" spans="1:25" ht="19.5" customHeight="1">
      <c r="A63" s="71" t="s">
        <v>130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</row>
    <row r="64" spans="1:25" ht="19.5" customHeight="1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</row>
    <row r="65" spans="1:25" ht="19.5" customHeight="1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</row>
    <row r="66" spans="1:25" ht="15" customHeight="1">
      <c r="A66" s="63" t="s">
        <v>12</v>
      </c>
      <c r="B66" s="63"/>
      <c r="C66" s="63"/>
      <c r="D66" s="63"/>
      <c r="E66" s="63"/>
      <c r="F66" s="63"/>
      <c r="G66" s="63"/>
      <c r="H66" s="63"/>
      <c r="I66" s="63"/>
      <c r="J66" s="63" t="s">
        <v>14</v>
      </c>
      <c r="K66" s="63"/>
      <c r="L66" s="63"/>
      <c r="M66" s="63"/>
      <c r="N66" s="63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</row>
    <row r="67" spans="1:25" ht="15" customHeight="1">
      <c r="A67" s="63" t="s">
        <v>13</v>
      </c>
      <c r="B67" s="63"/>
      <c r="C67" s="63"/>
      <c r="D67" s="63"/>
      <c r="E67" s="63"/>
      <c r="F67" s="63"/>
      <c r="G67" s="63"/>
      <c r="H67" s="63"/>
      <c r="I67" s="63"/>
      <c r="J67" s="63" t="s">
        <v>15</v>
      </c>
      <c r="K67" s="63"/>
      <c r="L67" s="63"/>
      <c r="M67" s="63"/>
      <c r="N67" s="63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</row>
  </sheetData>
  <mergeCells count="36">
    <mergeCell ref="A63:Y63"/>
    <mergeCell ref="A64:Y64"/>
    <mergeCell ref="A65:Y65"/>
    <mergeCell ref="A66:I66"/>
    <mergeCell ref="A67:I67"/>
    <mergeCell ref="J66:N66"/>
    <mergeCell ref="J67:N67"/>
    <mergeCell ref="O66:Y66"/>
    <mergeCell ref="O67:Y67"/>
    <mergeCell ref="A8:Y8"/>
    <mergeCell ref="A9:A10"/>
    <mergeCell ref="B9:B10"/>
    <mergeCell ref="C9:C10"/>
    <mergeCell ref="D9:G9"/>
    <mergeCell ref="J9:M9"/>
    <mergeCell ref="Y9:Y10"/>
    <mergeCell ref="O9:R9"/>
    <mergeCell ref="A6:C6"/>
    <mergeCell ref="D6:Q6"/>
    <mergeCell ref="R6:Y6"/>
    <mergeCell ref="A7:I7"/>
    <mergeCell ref="J7:N7"/>
    <mergeCell ref="O7:Y7"/>
    <mergeCell ref="A4:B4"/>
    <mergeCell ref="C4:M4"/>
    <mergeCell ref="N4:Y4"/>
    <mergeCell ref="A5:C5"/>
    <mergeCell ref="D5:Q5"/>
    <mergeCell ref="R5:Y5"/>
    <mergeCell ref="A1:B3"/>
    <mergeCell ref="C1:M1"/>
    <mergeCell ref="N1:Y1"/>
    <mergeCell ref="C2:M2"/>
    <mergeCell ref="N2:Y2"/>
    <mergeCell ref="C3:M3"/>
    <mergeCell ref="N3:Y3"/>
  </mergeCells>
  <pageMargins left="0.75" right="0.75" top="1" bottom="1" header="0.5" footer="0.5"/>
  <pageSetup scale="7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53"/>
  <sheetViews>
    <sheetView topLeftCell="A34" workbookViewId="0">
      <selection activeCell="B37" sqref="B37:B53"/>
    </sheetView>
  </sheetViews>
  <sheetFormatPr defaultRowHeight="15"/>
  <cols>
    <col min="2" max="2" width="14" customWidth="1"/>
    <col min="5" max="5" width="17.85546875" customWidth="1"/>
  </cols>
  <sheetData>
    <row r="1" spans="1:37">
      <c r="A1" s="73" t="s">
        <v>34</v>
      </c>
      <c r="B1" s="76" t="s">
        <v>35</v>
      </c>
      <c r="C1" s="76" t="s">
        <v>36</v>
      </c>
      <c r="D1" s="20" t="s">
        <v>37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73" t="s">
        <v>38</v>
      </c>
      <c r="AJ1" s="73" t="s">
        <v>39</v>
      </c>
      <c r="AK1" s="73" t="s">
        <v>40</v>
      </c>
    </row>
    <row r="2" spans="1:37">
      <c r="A2" s="74"/>
      <c r="B2" s="77"/>
      <c r="C2" s="77"/>
      <c r="D2" s="20" t="s">
        <v>41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74"/>
      <c r="AJ2" s="74"/>
      <c r="AK2" s="74"/>
    </row>
    <row r="3" spans="1:37">
      <c r="A3" s="75"/>
      <c r="B3" s="78"/>
      <c r="C3" s="78"/>
      <c r="D3" s="20"/>
      <c r="E3" s="20">
        <v>1</v>
      </c>
      <c r="F3" s="20">
        <v>2</v>
      </c>
      <c r="G3" s="20">
        <v>3</v>
      </c>
      <c r="H3" s="20">
        <v>4</v>
      </c>
      <c r="I3" s="20">
        <v>5</v>
      </c>
      <c r="J3" s="20">
        <v>6</v>
      </c>
      <c r="K3" s="20">
        <v>7</v>
      </c>
      <c r="L3" s="20">
        <v>8</v>
      </c>
      <c r="M3" s="20">
        <v>9</v>
      </c>
      <c r="N3" s="20">
        <v>10</v>
      </c>
      <c r="O3" s="20">
        <v>11</v>
      </c>
      <c r="P3" s="20">
        <v>12</v>
      </c>
      <c r="Q3" s="20">
        <v>13</v>
      </c>
      <c r="R3" s="20">
        <v>14</v>
      </c>
      <c r="S3" s="20">
        <v>15</v>
      </c>
      <c r="T3" s="20">
        <v>16</v>
      </c>
      <c r="U3" s="20">
        <v>17</v>
      </c>
      <c r="V3" s="20">
        <v>18</v>
      </c>
      <c r="W3" s="20">
        <v>19</v>
      </c>
      <c r="X3" s="20">
        <v>20</v>
      </c>
      <c r="Y3" s="20">
        <v>21</v>
      </c>
      <c r="Z3" s="20">
        <v>22</v>
      </c>
      <c r="AA3" s="20">
        <v>23</v>
      </c>
      <c r="AB3" s="20">
        <v>24</v>
      </c>
      <c r="AC3" s="20">
        <v>25</v>
      </c>
      <c r="AD3" s="20">
        <v>26</v>
      </c>
      <c r="AE3" s="20">
        <v>27</v>
      </c>
      <c r="AF3" s="20">
        <v>28</v>
      </c>
      <c r="AG3" s="20">
        <v>29</v>
      </c>
      <c r="AH3" s="20">
        <v>30</v>
      </c>
      <c r="AI3" s="75"/>
      <c r="AJ3" s="75"/>
      <c r="AK3" s="75"/>
    </row>
    <row r="4" spans="1:37">
      <c r="A4" s="21">
        <v>1</v>
      </c>
      <c r="B4" s="21">
        <v>12017019008</v>
      </c>
      <c r="C4" s="79" t="s">
        <v>42</v>
      </c>
      <c r="D4" s="80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</row>
    <row r="5" spans="1:37">
      <c r="A5" s="21">
        <v>2</v>
      </c>
      <c r="B5" s="21">
        <v>12017019022</v>
      </c>
      <c r="C5" s="79" t="s">
        <v>19</v>
      </c>
      <c r="D5" s="80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</row>
    <row r="6" spans="1:37" ht="21" customHeight="1">
      <c r="A6" s="21">
        <v>3</v>
      </c>
      <c r="B6" s="21">
        <v>12017019027</v>
      </c>
      <c r="C6" s="79" t="s">
        <v>43</v>
      </c>
      <c r="D6" s="80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</row>
    <row r="7" spans="1:37" ht="21" customHeight="1">
      <c r="A7" s="21">
        <v>4</v>
      </c>
      <c r="B7" s="21">
        <v>12017019031</v>
      </c>
      <c r="C7" s="79" t="s">
        <v>44</v>
      </c>
      <c r="D7" s="80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</row>
    <row r="8" spans="1:37">
      <c r="A8" s="21">
        <v>5</v>
      </c>
      <c r="B8" s="21">
        <v>12017019047</v>
      </c>
      <c r="C8" s="79" t="s">
        <v>20</v>
      </c>
      <c r="D8" s="80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</row>
    <row r="9" spans="1:37">
      <c r="A9" s="21">
        <v>6</v>
      </c>
      <c r="B9" s="21">
        <v>12017019059</v>
      </c>
      <c r="C9" s="79" t="s">
        <v>45</v>
      </c>
      <c r="D9" s="80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</row>
    <row r="10" spans="1:37" ht="21" customHeight="1">
      <c r="A10" s="21">
        <v>7</v>
      </c>
      <c r="B10" s="21">
        <v>12017019068</v>
      </c>
      <c r="C10" s="79" t="s">
        <v>21</v>
      </c>
      <c r="D10" s="80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</row>
    <row r="11" spans="1:37">
      <c r="A11" s="21">
        <v>8</v>
      </c>
      <c r="B11" s="21">
        <v>12017019088</v>
      </c>
      <c r="C11" s="79" t="s">
        <v>22</v>
      </c>
      <c r="D11" s="80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</row>
    <row r="12" spans="1:37">
      <c r="A12" s="21">
        <v>9</v>
      </c>
      <c r="B12" s="21">
        <v>12017019129</v>
      </c>
      <c r="C12" s="79" t="s">
        <v>46</v>
      </c>
      <c r="D12" s="80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</row>
    <row r="13" spans="1:37">
      <c r="A13" s="21">
        <v>10</v>
      </c>
      <c r="B13" s="21">
        <v>12017019137</v>
      </c>
      <c r="C13" s="79" t="s">
        <v>47</v>
      </c>
      <c r="D13" s="80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</row>
    <row r="14" spans="1:37" ht="21" customHeight="1">
      <c r="A14" s="21">
        <v>11</v>
      </c>
      <c r="B14" s="21">
        <v>12017019138</v>
      </c>
      <c r="C14" s="79" t="s">
        <v>48</v>
      </c>
      <c r="D14" s="80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</row>
    <row r="15" spans="1:37">
      <c r="A15" s="21">
        <v>12</v>
      </c>
      <c r="B15" s="21">
        <v>12017019148</v>
      </c>
      <c r="C15" s="79" t="s">
        <v>49</v>
      </c>
      <c r="D15" s="80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</row>
    <row r="16" spans="1:37" ht="21" customHeight="1">
      <c r="A16" s="21">
        <v>13</v>
      </c>
      <c r="B16" s="21">
        <v>12017019154</v>
      </c>
      <c r="C16" s="79" t="s">
        <v>50</v>
      </c>
      <c r="D16" s="80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</row>
    <row r="17" spans="1:37">
      <c r="A17" s="21">
        <v>14</v>
      </c>
      <c r="B17" s="21">
        <v>12017019157</v>
      </c>
      <c r="C17" s="79" t="s">
        <v>23</v>
      </c>
      <c r="D17" s="80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</row>
    <row r="18" spans="1:37">
      <c r="A18" s="21">
        <v>15</v>
      </c>
      <c r="B18" s="21">
        <v>12017019158</v>
      </c>
      <c r="C18" s="79" t="s">
        <v>24</v>
      </c>
      <c r="D18" s="80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</row>
    <row r="19" spans="1:37" ht="21" customHeight="1">
      <c r="A19" s="21">
        <v>16</v>
      </c>
      <c r="B19" s="21">
        <v>12017019163</v>
      </c>
      <c r="C19" s="79" t="s">
        <v>25</v>
      </c>
      <c r="D19" s="80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</row>
    <row r="20" spans="1:37">
      <c r="A20" s="21">
        <v>17</v>
      </c>
      <c r="B20" s="21">
        <v>12017019165</v>
      </c>
      <c r="C20" s="79" t="s">
        <v>26</v>
      </c>
      <c r="D20" s="80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</row>
    <row r="21" spans="1:37">
      <c r="A21" s="21">
        <v>18</v>
      </c>
      <c r="B21" s="21">
        <v>12017019167</v>
      </c>
      <c r="C21" s="79" t="s">
        <v>27</v>
      </c>
      <c r="D21" s="80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</row>
    <row r="22" spans="1:37">
      <c r="A22" s="21">
        <v>19</v>
      </c>
      <c r="B22" s="21">
        <v>12017019168</v>
      </c>
      <c r="C22" s="79" t="s">
        <v>51</v>
      </c>
      <c r="D22" s="80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</row>
    <row r="23" spans="1:37" ht="21" customHeight="1">
      <c r="A23" s="21">
        <v>20</v>
      </c>
      <c r="B23" s="21">
        <v>12017019174</v>
      </c>
      <c r="C23" s="79" t="s">
        <v>28</v>
      </c>
      <c r="D23" s="80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</row>
    <row r="24" spans="1:37" ht="21" customHeight="1">
      <c r="A24" s="21">
        <v>21</v>
      </c>
      <c r="B24" s="21">
        <v>12017019176</v>
      </c>
      <c r="C24" s="79" t="s">
        <v>29</v>
      </c>
      <c r="D24" s="80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</row>
    <row r="25" spans="1:37">
      <c r="A25" s="21">
        <v>22</v>
      </c>
      <c r="B25" s="21">
        <v>12017019178</v>
      </c>
      <c r="C25" s="79" t="s">
        <v>52</v>
      </c>
      <c r="D25" s="80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</row>
    <row r="26" spans="1:37" ht="21" customHeight="1">
      <c r="A26" s="21">
        <v>23</v>
      </c>
      <c r="B26" s="21">
        <v>12017019179</v>
      </c>
      <c r="C26" s="79" t="s">
        <v>53</v>
      </c>
      <c r="D26" s="80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</row>
    <row r="27" spans="1:37">
      <c r="A27" s="21">
        <v>24</v>
      </c>
      <c r="B27" s="21">
        <v>12017019188</v>
      </c>
      <c r="C27" s="79" t="s">
        <v>30</v>
      </c>
      <c r="D27" s="80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</row>
    <row r="28" spans="1:37">
      <c r="A28" s="21">
        <v>25</v>
      </c>
      <c r="B28" s="21">
        <v>12017019190</v>
      </c>
      <c r="C28" s="79" t="s">
        <v>54</v>
      </c>
      <c r="D28" s="80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</row>
    <row r="29" spans="1:37" ht="18">
      <c r="A29" s="23"/>
    </row>
    <row r="30" spans="1:37">
      <c r="A30" s="19"/>
    </row>
    <row r="31" spans="1:37" ht="48" thickBot="1">
      <c r="A31" s="24" t="s">
        <v>55</v>
      </c>
    </row>
    <row r="32" spans="1:37" ht="86.25" thickBot="1">
      <c r="A32" s="25" t="s">
        <v>56</v>
      </c>
      <c r="B32" s="25" t="s">
        <v>57</v>
      </c>
      <c r="C32" s="25" t="s">
        <v>58</v>
      </c>
      <c r="D32" s="26" t="s">
        <v>59</v>
      </c>
    </row>
    <row r="33" spans="1:37" ht="23.25" thickBot="1">
      <c r="A33" s="81" t="s">
        <v>60</v>
      </c>
      <c r="B33" s="82"/>
      <c r="C33" s="83"/>
      <c r="D33" s="27" t="s">
        <v>61</v>
      </c>
    </row>
    <row r="34" spans="1:37">
      <c r="A34" s="84" t="s">
        <v>62</v>
      </c>
      <c r="B34" s="85" t="s">
        <v>35</v>
      </c>
      <c r="C34" s="85" t="s">
        <v>36</v>
      </c>
      <c r="D34" s="20" t="s">
        <v>37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73" t="s">
        <v>38</v>
      </c>
      <c r="AJ34" s="73" t="s">
        <v>39</v>
      </c>
      <c r="AK34" s="73" t="s">
        <v>40</v>
      </c>
    </row>
    <row r="35" spans="1:37">
      <c r="A35" s="74"/>
      <c r="B35" s="77"/>
      <c r="C35" s="77"/>
      <c r="D35" s="20" t="s">
        <v>41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74"/>
      <c r="AJ35" s="74"/>
      <c r="AK35" s="74"/>
    </row>
    <row r="36" spans="1:37">
      <c r="A36" s="75"/>
      <c r="B36" s="78"/>
      <c r="C36" s="78"/>
      <c r="D36" s="20"/>
      <c r="E36" s="20">
        <v>1</v>
      </c>
      <c r="F36" s="20">
        <v>2</v>
      </c>
      <c r="G36" s="20">
        <v>3</v>
      </c>
      <c r="H36" s="20">
        <v>4</v>
      </c>
      <c r="I36" s="20">
        <v>5</v>
      </c>
      <c r="J36" s="20">
        <v>6</v>
      </c>
      <c r="K36" s="20">
        <v>7</v>
      </c>
      <c r="L36" s="20">
        <v>8</v>
      </c>
      <c r="M36" s="20">
        <v>9</v>
      </c>
      <c r="N36" s="20">
        <v>10</v>
      </c>
      <c r="O36" s="20">
        <v>11</v>
      </c>
      <c r="P36" s="20">
        <v>12</v>
      </c>
      <c r="Q36" s="20">
        <v>13</v>
      </c>
      <c r="R36" s="20">
        <v>14</v>
      </c>
      <c r="S36" s="20">
        <v>15</v>
      </c>
      <c r="T36" s="20">
        <v>16</v>
      </c>
      <c r="U36" s="20">
        <v>17</v>
      </c>
      <c r="V36" s="20">
        <v>18</v>
      </c>
      <c r="W36" s="20">
        <v>19</v>
      </c>
      <c r="X36" s="20">
        <v>20</v>
      </c>
      <c r="Y36" s="20">
        <v>21</v>
      </c>
      <c r="Z36" s="20">
        <v>22</v>
      </c>
      <c r="AA36" s="20">
        <v>23</v>
      </c>
      <c r="AB36" s="20">
        <v>24</v>
      </c>
      <c r="AC36" s="20">
        <v>25</v>
      </c>
      <c r="AD36" s="20">
        <v>26</v>
      </c>
      <c r="AE36" s="20">
        <v>27</v>
      </c>
      <c r="AF36" s="20">
        <v>28</v>
      </c>
      <c r="AG36" s="20">
        <v>29</v>
      </c>
      <c r="AH36" s="20">
        <v>30</v>
      </c>
      <c r="AI36" s="75"/>
      <c r="AJ36" s="75"/>
      <c r="AK36" s="75"/>
    </row>
    <row r="37" spans="1:37" ht="21" customHeight="1">
      <c r="A37" s="21">
        <v>26</v>
      </c>
      <c r="B37" s="21">
        <v>12017019197</v>
      </c>
      <c r="C37" s="79" t="s">
        <v>63</v>
      </c>
      <c r="D37" s="80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</row>
    <row r="38" spans="1:37" ht="21" customHeight="1">
      <c r="A38" s="21">
        <v>27</v>
      </c>
      <c r="B38" s="21">
        <v>12017019198</v>
      </c>
      <c r="C38" s="79" t="s">
        <v>64</v>
      </c>
      <c r="D38" s="80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</row>
    <row r="39" spans="1:37">
      <c r="A39" s="21">
        <v>28</v>
      </c>
      <c r="B39" s="21">
        <v>12017019203</v>
      </c>
      <c r="C39" s="79" t="s">
        <v>65</v>
      </c>
      <c r="D39" s="80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</row>
    <row r="40" spans="1:37">
      <c r="A40" s="21">
        <v>29</v>
      </c>
      <c r="B40" s="21">
        <v>12017019207</v>
      </c>
      <c r="C40" s="79" t="s">
        <v>66</v>
      </c>
      <c r="D40" s="80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</row>
    <row r="41" spans="1:37" ht="21" customHeight="1">
      <c r="A41" s="21">
        <v>30</v>
      </c>
      <c r="B41" s="21">
        <v>12017019217</v>
      </c>
      <c r="C41" s="79" t="s">
        <v>31</v>
      </c>
      <c r="D41" s="80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</row>
    <row r="42" spans="1:37">
      <c r="A42" s="21">
        <v>31</v>
      </c>
      <c r="B42" s="21">
        <v>12017019223</v>
      </c>
      <c r="C42" s="79" t="s">
        <v>67</v>
      </c>
      <c r="D42" s="80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</row>
    <row r="43" spans="1:37">
      <c r="A43" s="21">
        <v>32</v>
      </c>
      <c r="B43" s="21">
        <v>12017019225</v>
      </c>
      <c r="C43" s="79" t="s">
        <v>68</v>
      </c>
      <c r="D43" s="80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</row>
    <row r="44" spans="1:37" ht="21" customHeight="1">
      <c r="A44" s="21">
        <v>33</v>
      </c>
      <c r="B44" s="21">
        <v>12017019226</v>
      </c>
      <c r="C44" s="79" t="s">
        <v>32</v>
      </c>
      <c r="D44" s="80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</row>
    <row r="45" spans="1:37">
      <c r="A45" s="21">
        <v>34</v>
      </c>
      <c r="B45" s="21">
        <v>12017019227</v>
      </c>
      <c r="C45" s="79" t="s">
        <v>69</v>
      </c>
      <c r="D45" s="80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</row>
    <row r="46" spans="1:37">
      <c r="A46" s="21">
        <v>35</v>
      </c>
      <c r="B46" s="21">
        <v>12017019228</v>
      </c>
      <c r="C46" s="79" t="s">
        <v>70</v>
      </c>
      <c r="D46" s="80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</row>
    <row r="47" spans="1:37">
      <c r="A47" s="21">
        <v>36</v>
      </c>
      <c r="B47" s="21">
        <v>12017019229</v>
      </c>
      <c r="C47" s="79" t="s">
        <v>71</v>
      </c>
      <c r="D47" s="80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</row>
    <row r="48" spans="1:37" ht="21" customHeight="1">
      <c r="A48" s="21">
        <v>37</v>
      </c>
      <c r="B48" s="21">
        <v>12017019238</v>
      </c>
      <c r="C48" s="79" t="s">
        <v>72</v>
      </c>
      <c r="D48" s="80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</row>
    <row r="49" spans="1:37">
      <c r="A49" s="21">
        <v>38</v>
      </c>
      <c r="B49" s="21">
        <v>101519145</v>
      </c>
      <c r="C49" s="79" t="s">
        <v>73</v>
      </c>
      <c r="D49" s="80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</row>
    <row r="50" spans="1:37" ht="21" customHeight="1">
      <c r="A50" s="21">
        <v>39</v>
      </c>
      <c r="B50" s="21">
        <v>111619020</v>
      </c>
      <c r="C50" s="79" t="s">
        <v>74</v>
      </c>
      <c r="D50" s="80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</row>
    <row r="51" spans="1:37" ht="21" customHeight="1">
      <c r="A51" s="21">
        <v>40</v>
      </c>
      <c r="B51" s="21">
        <v>111619024</v>
      </c>
      <c r="C51" s="79" t="s">
        <v>75</v>
      </c>
      <c r="D51" s="80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</row>
    <row r="52" spans="1:37">
      <c r="A52" s="21">
        <v>41</v>
      </c>
      <c r="B52" s="21">
        <v>111619190</v>
      </c>
      <c r="C52" s="79" t="s">
        <v>76</v>
      </c>
      <c r="D52" s="80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</row>
    <row r="53" spans="1:37">
      <c r="A53" s="21">
        <v>42</v>
      </c>
      <c r="B53" s="21">
        <v>111619198</v>
      </c>
      <c r="C53" s="79" t="s">
        <v>77</v>
      </c>
      <c r="D53" s="80"/>
      <c r="E53" s="22"/>
      <c r="F53" s="22"/>
      <c r="G53" s="22"/>
      <c r="H53" s="22"/>
      <c r="I53" s="22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9"/>
    </row>
  </sheetData>
  <mergeCells count="55">
    <mergeCell ref="C53:D53"/>
    <mergeCell ref="C47:D47"/>
    <mergeCell ref="C48:D48"/>
    <mergeCell ref="C49:D49"/>
    <mergeCell ref="C50:D50"/>
    <mergeCell ref="C51:D51"/>
    <mergeCell ref="C52:D52"/>
    <mergeCell ref="C46:D46"/>
    <mergeCell ref="AJ34:AJ36"/>
    <mergeCell ref="AK34:AK36"/>
    <mergeCell ref="C37:D37"/>
    <mergeCell ref="C38:D38"/>
    <mergeCell ref="C39:D39"/>
    <mergeCell ref="C40:D40"/>
    <mergeCell ref="AI34:AI36"/>
    <mergeCell ref="C41:D41"/>
    <mergeCell ref="C42:D42"/>
    <mergeCell ref="C43:D43"/>
    <mergeCell ref="C44:D44"/>
    <mergeCell ref="C45:D45"/>
    <mergeCell ref="C28:D28"/>
    <mergeCell ref="A33:C33"/>
    <mergeCell ref="A34:A36"/>
    <mergeCell ref="B34:B36"/>
    <mergeCell ref="C34:C36"/>
    <mergeCell ref="C27:D27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15:D15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AK1:AK3"/>
    <mergeCell ref="A1:A3"/>
    <mergeCell ref="B1:B3"/>
    <mergeCell ref="C1:C3"/>
    <mergeCell ref="AI1:AI3"/>
    <mergeCell ref="AJ1:AJ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export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Participants Information Management System</dc:title>
  <dc:creator>Hasan</dc:creator>
  <cp:lastModifiedBy>10023</cp:lastModifiedBy>
  <dcterms:created xsi:type="dcterms:W3CDTF">2012-11-29T08:39:42Z</dcterms:created>
  <dcterms:modified xsi:type="dcterms:W3CDTF">2014-01-11T05:52:25Z</dcterms:modified>
</cp:coreProperties>
</file>