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2120" windowHeight="8010" activeTab="1"/>
  </bookViews>
  <sheets>
    <sheet name="Grade Summary" sheetId="3" r:id="rId1"/>
    <sheet name="Course Code" sheetId="1" r:id="rId2"/>
  </sheets>
  <definedNames>
    <definedName name="Grade">'Course Code'!$Z$34:$Z$34</definedName>
    <definedName name="_xlnm.Print_Area" localSheetId="1">'Course Code'!$A$1:$AB$47</definedName>
    <definedName name="_xlnm.Print_Area" localSheetId="0">'Grade Summary'!$A$1:$M$20</definedName>
    <definedName name="_xlnm.Print_Titles" localSheetId="1">'Course Code'!$1:$9</definedName>
    <definedName name="Range">'Grade Summary'!$B$12:$J$13</definedName>
    <definedName name="Z_2376BC05_C5EB_11D8_84D9_00A0D214C203_.wvu.PrintArea" localSheetId="1" hidden="1">'Course Code'!$A$1:$Z$34</definedName>
  </definedNames>
  <calcPr calcId="125725"/>
</workbook>
</file>

<file path=xl/calcChain.xml><?xml version="1.0" encoding="utf-8"?>
<calcChain xmlns="http://schemas.openxmlformats.org/spreadsheetml/2006/main">
  <c r="G40" i="1"/>
  <c r="F40"/>
  <c r="U41"/>
  <c r="T40"/>
  <c r="U39"/>
  <c r="U36"/>
  <c r="U35"/>
  <c r="U32"/>
  <c r="U31"/>
  <c r="U28"/>
  <c r="U27"/>
  <c r="U16"/>
  <c r="U15"/>
  <c r="U12"/>
  <c r="U11"/>
  <c r="T37"/>
  <c r="U37" s="1"/>
  <c r="Y39"/>
  <c r="Y38"/>
  <c r="Y36"/>
  <c r="Y35"/>
  <c r="Y34"/>
  <c r="Y33"/>
  <c r="Y32"/>
  <c r="Y31"/>
  <c r="Y30"/>
  <c r="Y29"/>
  <c r="Y28"/>
  <c r="Y26"/>
  <c r="Y25"/>
  <c r="Y24"/>
  <c r="Y23"/>
  <c r="Y22"/>
  <c r="Y21"/>
  <c r="Y20"/>
  <c r="Y19"/>
  <c r="Y27"/>
  <c r="Y18"/>
  <c r="Y17"/>
  <c r="Y16"/>
  <c r="Y15"/>
  <c r="Y14"/>
  <c r="Y13"/>
  <c r="Y12"/>
  <c r="Y11"/>
  <c r="Y10"/>
  <c r="T39"/>
  <c r="T38"/>
  <c r="U38" s="1"/>
  <c r="T36"/>
  <c r="T35"/>
  <c r="T34"/>
  <c r="U34" s="1"/>
  <c r="T33"/>
  <c r="U33" s="1"/>
  <c r="T32"/>
  <c r="T31"/>
  <c r="T30"/>
  <c r="U30" s="1"/>
  <c r="T29"/>
  <c r="U29" s="1"/>
  <c r="T28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27"/>
  <c r="T18"/>
  <c r="U18" s="1"/>
  <c r="T17"/>
  <c r="U17" s="1"/>
  <c r="T16"/>
  <c r="T15"/>
  <c r="T14"/>
  <c r="U14" s="1"/>
  <c r="T13"/>
  <c r="U13" s="1"/>
  <c r="T12"/>
  <c r="T11"/>
  <c r="T10"/>
  <c r="U10" s="1"/>
  <c r="T9"/>
  <c r="U9" s="1"/>
  <c r="V9" s="1"/>
  <c r="Y9" s="1"/>
  <c r="B18" i="3"/>
  <c r="J9" i="1" l="1"/>
  <c r="C12" i="3" l="1"/>
  <c r="B11"/>
  <c r="B19"/>
  <c r="C11" s="1"/>
  <c r="D12" s="1"/>
  <c r="D11" s="1"/>
  <c r="E12" s="1"/>
  <c r="E11" s="1"/>
  <c r="F12" s="1"/>
  <c r="F11" l="1"/>
  <c r="G12" s="1"/>
  <c r="G11" s="1"/>
  <c r="H12" s="1"/>
  <c r="H11" s="1"/>
  <c r="I12" s="1"/>
  <c r="I11" s="1"/>
  <c r="J12" s="1"/>
  <c r="B14" l="1"/>
  <c r="H14"/>
  <c r="F14"/>
  <c r="D14"/>
  <c r="I14"/>
  <c r="G14"/>
  <c r="E14"/>
  <c r="C14"/>
  <c r="J14"/>
</calcChain>
</file>

<file path=xl/comments1.xml><?xml version="1.0" encoding="utf-8"?>
<comments xmlns="http://schemas.openxmlformats.org/spreadsheetml/2006/main">
  <authors>
    <author>Zafar Younas</author>
  </authors>
  <commentList>
    <comment ref="J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0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1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2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3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4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5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6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7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8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1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0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1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2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3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4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5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6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7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8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2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0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1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2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3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4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5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6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8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  <comment ref="J3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<sst xmlns="http://schemas.openxmlformats.org/spreadsheetml/2006/main" count="92" uniqueCount="88">
  <si>
    <t>Name</t>
  </si>
  <si>
    <t>I.D. No.</t>
  </si>
  <si>
    <t>Total Marks</t>
  </si>
  <si>
    <t>End Term</t>
  </si>
  <si>
    <t>Sessional Total</t>
  </si>
  <si>
    <t>Mid Term</t>
  </si>
  <si>
    <t>Total</t>
  </si>
  <si>
    <t>Assignments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</si>
  <si>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</si>
  <si>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</si>
  <si>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</si>
  <si>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</si>
  <si>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</si>
  <si>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</si>
  <si>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</si>
  <si>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</si>
  <si>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</si>
  <si>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</si>
  <si>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</si>
  <si>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</si>
  <si>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</si>
  <si>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</si>
  <si>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</si>
  <si>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</si>
  <si>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</si>
  <si>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</si>
  <si>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</si>
  <si>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</si>
  <si>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</si>
  <si>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</si>
  <si>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</si>
  <si>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</si>
  <si>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</si>
  <si>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</si>
  <si>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GRADE SUMMARY</t>
  </si>
  <si>
    <t>Grades</t>
  </si>
  <si>
    <t>Number of Students</t>
  </si>
  <si>
    <t>Resoruce Person / Instructor:</t>
  </si>
  <si>
    <t>Above</t>
  </si>
  <si>
    <t>W</t>
  </si>
  <si>
    <t>I</t>
  </si>
  <si>
    <t>SA</t>
  </si>
  <si>
    <t>__________</t>
  </si>
  <si>
    <t>Sr. No.</t>
  </si>
  <si>
    <t>Max</t>
  </si>
  <si>
    <t>Min</t>
  </si>
  <si>
    <t>School of Science and Technology</t>
  </si>
  <si>
    <t>Madiha Jalil</t>
  </si>
  <si>
    <t xml:space="preserve"> </t>
  </si>
  <si>
    <t>CP</t>
  </si>
  <si>
    <t>MID TERM</t>
  </si>
  <si>
    <t>CS141</t>
  </si>
  <si>
    <t>BS-EE</t>
  </si>
  <si>
    <t>Fall 2012</t>
  </si>
  <si>
    <t>Programming Fundamentals</t>
  </si>
  <si>
    <t>MUHAMMAD ADIL ILYAS</t>
  </si>
  <si>
    <t>ZARAR HAMEED</t>
  </si>
  <si>
    <t>HUSNAIN ZAKIR</t>
  </si>
  <si>
    <t>SARDAR MUHAMMAD SHAFI</t>
  </si>
  <si>
    <t>SHAHROZE KAMRAN GILL</t>
  </si>
  <si>
    <t>MUHAMMAD ADEEL RANA</t>
  </si>
  <si>
    <t>REHAN RIAZ BUTT</t>
  </si>
  <si>
    <t>MUHAMMAD SUMAIR KHAN</t>
  </si>
  <si>
    <t>MUDASSAR BILAL</t>
  </si>
  <si>
    <t>MUHAMMAD SHOIB UR REHMAN</t>
  </si>
  <si>
    <t>FURQAN FAROOQ</t>
  </si>
  <si>
    <t>ABDUL MATEEN</t>
  </si>
  <si>
    <t>NAVEED AHSAN</t>
  </si>
  <si>
    <t>WALEED ISLAM</t>
  </si>
  <si>
    <t>HAFIZ MUHAMMAD AUN SABIR</t>
  </si>
  <si>
    <t>ZEESHAN MUNNAWAR</t>
  </si>
  <si>
    <t>FAISAL SIDDIQUE</t>
  </si>
  <si>
    <t>MUHAMMAD JAFFAR</t>
  </si>
  <si>
    <t>ADNAN ARSHAD</t>
  </si>
  <si>
    <t>MUHAMMAD HUMAIR KHAN</t>
  </si>
  <si>
    <t>ALI AHMED FAROOQ</t>
  </si>
  <si>
    <t>ABU BAKAR</t>
  </si>
  <si>
    <t>SAAD ABDUL BASIT</t>
  </si>
  <si>
    <t>KAMRAN SALEEM</t>
  </si>
  <si>
    <t>MUHAMMAD DANIYAL</t>
  </si>
  <si>
    <t>MUHAMMAD WALEED SAJID</t>
  </si>
  <si>
    <t>SHEIKH ATEEB</t>
  </si>
  <si>
    <t>AQIB KHALID</t>
  </si>
  <si>
    <t>ADEEL ASHRAF</t>
  </si>
  <si>
    <t xml:space="preserve">QUIZZES SCALED </t>
  </si>
  <si>
    <t>FINAL PAPER</t>
  </si>
  <si>
    <t>MCQ'S</t>
  </si>
  <si>
    <t>SINAN AMJAD</t>
  </si>
</sst>
</file>

<file path=xl/styles.xml><?xml version="1.0" encoding="utf-8"?>
<styleSheet xmlns="http://schemas.openxmlformats.org/spreadsheetml/2006/main">
  <numFmts count="3">
    <numFmt numFmtId="164" formatCode="0_);\(0\)"/>
    <numFmt numFmtId="165" formatCode="0.0"/>
    <numFmt numFmtId="166" formatCode="0;[Red]0"/>
  </numFmts>
  <fonts count="34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vertical="center"/>
    </xf>
    <xf numFmtId="0" fontId="29" fillId="3" borderId="0" xfId="0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" fontId="20" fillId="0" borderId="7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vertical="center" wrapText="1"/>
    </xf>
    <xf numFmtId="165" fontId="8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NumberFormat="1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Continuous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NumberFormat="1" applyFill="1" applyAlignment="1" applyProtection="1">
      <alignment vertical="center"/>
      <protection locked="0"/>
    </xf>
    <xf numFmtId="166" fontId="0" fillId="0" borderId="0" xfId="0" applyNumberFormat="1" applyFill="1" applyAlignment="1" applyProtection="1">
      <alignment vertical="center"/>
      <protection locked="0"/>
    </xf>
    <xf numFmtId="0" fontId="3" fillId="5" borderId="0" xfId="0" applyFont="1" applyFill="1"/>
    <xf numFmtId="166" fontId="4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1" fontId="3" fillId="5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textRotation="90"/>
      <protection locked="0"/>
    </xf>
    <xf numFmtId="0" fontId="2" fillId="0" borderId="9" xfId="0" applyFont="1" applyFill="1" applyBorder="1" applyAlignment="1" applyProtection="1">
      <alignment horizontal="center" vertical="center" textRotation="90"/>
      <protection locked="0"/>
    </xf>
    <xf numFmtId="0" fontId="2" fillId="0" borderId="10" xfId="0" applyFont="1" applyFill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 textRotation="90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'Course Code'!Y2">
      <xdr:nvSpPr>
        <xdr:cNvPr id="3" name="TextBox 2"/>
        <xdr:cNvSpPr txBox="1"/>
      </xdr:nvSpPr>
      <xdr:spPr>
        <a:xfrm>
          <a:off x="947176" y="1133473"/>
          <a:ext cx="1733431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22715502-6011-49E4-844C-6E139F2E7B1E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BS-EE</a:t>
          </a:fld>
          <a:endParaRPr lang="en-US" sz="1800"/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5" name="TextBox 4"/>
        <xdr:cNvSpPr txBox="1"/>
      </xdr:nvSpPr>
      <xdr:spPr>
        <a:xfrm>
          <a:off x="9525" y="1123070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CS141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Course Code'!G4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Programming Fundamentals</a:t>
          </a:fld>
          <a:endParaRPr lang="en-US" sz="1800"/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'Course Code'!Y3">
      <xdr:nvSpPr>
        <xdr:cNvPr id="10" name="TextBox 9"/>
        <xdr:cNvSpPr txBox="1"/>
      </xdr:nvSpPr>
      <xdr:spPr>
        <a:xfrm>
          <a:off x="4906027" y="1152602"/>
          <a:ext cx="1700093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3F6A0B71-2A6C-4B4F-BBB5-B75029BA3D47}" type="TxLink">
            <a:rPr lang="en-GB" sz="18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Fall 2012</a:t>
          </a:fld>
          <a:endParaRPr lang="en-GB" sz="1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6</xdr:col>
      <xdr:colOff>260698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4039168" y="1151479"/>
          <a:ext cx="107928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11</xdr:col>
      <xdr:colOff>421821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7960179" y="1168616"/>
          <a:ext cx="92528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8</xdr:row>
      <xdr:rowOff>149677</xdr:rowOff>
    </xdr:from>
    <xdr:to>
      <xdr:col>5</xdr:col>
      <xdr:colOff>353786</xdr:colOff>
      <xdr:row>9</xdr:row>
      <xdr:rowOff>224084</xdr:rowOff>
    </xdr:to>
    <xdr:sp macro="" textlink="">
      <xdr:nvSpPr>
        <xdr:cNvPr id="17" name="TextBox 16"/>
        <xdr:cNvSpPr txBox="1"/>
      </xdr:nvSpPr>
      <xdr:spPr>
        <a:xfrm>
          <a:off x="0" y="3007177"/>
          <a:ext cx="4490357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19049</xdr:rowOff>
    </xdr:from>
    <xdr:to>
      <xdr:col>12</xdr:col>
      <xdr:colOff>231320</xdr:colOff>
      <xdr:row>7</xdr:row>
      <xdr:rowOff>409574</xdr:rowOff>
    </xdr:to>
    <xdr:sp macro="" textlink="'Course Code'!C5">
      <xdr:nvSpPr>
        <xdr:cNvPr id="19" name="TextBox 18"/>
        <xdr:cNvSpPr txBox="1"/>
      </xdr:nvSpPr>
      <xdr:spPr>
        <a:xfrm>
          <a:off x="0" y="2141763"/>
          <a:ext cx="1013732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711652</xdr:colOff>
      <xdr:row>7</xdr:row>
      <xdr:rowOff>0</xdr:rowOff>
    </xdr:from>
    <xdr:to>
      <xdr:col>12</xdr:col>
      <xdr:colOff>435429</xdr:colOff>
      <xdr:row>8</xdr:row>
      <xdr:rowOff>1361</xdr:rowOff>
    </xdr:to>
    <xdr:sp macro="" textlink="'Course Code'!D5">
      <xdr:nvSpPr>
        <xdr:cNvPr id="20" name="TextBox 19"/>
        <xdr:cNvSpPr txBox="1"/>
      </xdr:nvSpPr>
      <xdr:spPr>
        <a:xfrm>
          <a:off x="2684688" y="2544536"/>
          <a:ext cx="6935562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Madiha Jalil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303431</xdr:colOff>
      <xdr:row>3</xdr:row>
      <xdr:rowOff>115264</xdr:rowOff>
    </xdr:from>
    <xdr:to>
      <xdr:col>12</xdr:col>
      <xdr:colOff>95252</xdr:colOff>
      <xdr:row>4</xdr:row>
      <xdr:rowOff>213780</xdr:rowOff>
    </xdr:to>
    <xdr:sp macro="" textlink="'Course Code'!Y4">
      <xdr:nvSpPr>
        <xdr:cNvPr id="22" name="TextBox 21"/>
        <xdr:cNvSpPr txBox="1"/>
      </xdr:nvSpPr>
      <xdr:spPr>
        <a:xfrm>
          <a:off x="8767074" y="1163014"/>
          <a:ext cx="512999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8F64FC14-E9D0-448A-BB37-60852E64B021}" type="TxLink">
            <a:rPr lang="en-US" sz="1800" b="0" i="0" u="none" strike="noStrike">
              <a:solidFill>
                <a:srgbClr val="000000"/>
              </a:solidFill>
              <a:latin typeface="MS Sans Serif"/>
            </a:rPr>
            <a:pPr/>
            <a:t>C</a:t>
          </a:fld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"/>
  <sheetViews>
    <sheetView view="pageBreakPreview" zoomScale="70" zoomScaleSheetLayoutView="70" workbookViewId="0">
      <selection activeCell="D19" sqref="D19"/>
    </sheetView>
  </sheetViews>
  <sheetFormatPr defaultRowHeight="12.75"/>
  <cols>
    <col min="1" max="1" width="18.7109375" style="1" customWidth="1"/>
    <col min="2" max="13" width="10.7109375" style="1" customWidth="1"/>
    <col min="14" max="16384" width="9.140625" style="1"/>
  </cols>
  <sheetData>
    <row r="1" spans="1:14" ht="27">
      <c r="A1" s="11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6"/>
      <c r="N1" s="2"/>
    </row>
    <row r="2" spans="1:14" ht="26.2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7"/>
      <c r="N2" s="3"/>
    </row>
    <row r="3" spans="1:14" ht="28.5" customHeight="1">
      <c r="A3" s="112" t="s">
        <v>34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28"/>
      <c r="N3" s="4"/>
    </row>
    <row r="4" spans="1:14" ht="24.9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"/>
      <c r="N4" s="4"/>
    </row>
    <row r="5" spans="1:14" s="5" customFormat="1" ht="24.95" customHeight="1">
      <c r="A5" s="14"/>
      <c r="B5" s="14"/>
      <c r="C5" s="15"/>
      <c r="D5" s="15"/>
      <c r="E5" s="16"/>
      <c r="F5" s="15"/>
      <c r="G5" s="15"/>
      <c r="H5" s="15"/>
      <c r="I5" s="15"/>
      <c r="J5" s="16"/>
      <c r="K5" s="16"/>
      <c r="L5" s="16"/>
      <c r="M5" s="8"/>
    </row>
    <row r="6" spans="1:14" s="5" customFormat="1" ht="35.1" customHeight="1">
      <c r="A6" s="14"/>
      <c r="B6" s="17"/>
      <c r="C6" s="17"/>
      <c r="D6" s="18"/>
      <c r="E6" s="17"/>
      <c r="F6" s="17"/>
      <c r="G6" s="19"/>
      <c r="H6" s="20"/>
      <c r="I6" s="20"/>
      <c r="J6" s="20"/>
      <c r="K6" s="20"/>
      <c r="L6" s="20"/>
      <c r="M6" s="8"/>
    </row>
    <row r="7" spans="1:14" s="5" customFormat="1" ht="35.1" customHeight="1">
      <c r="A7" s="14"/>
      <c r="B7" s="17"/>
      <c r="C7" s="17"/>
      <c r="D7" s="17"/>
      <c r="E7" s="17"/>
      <c r="F7" s="17"/>
      <c r="G7" s="17"/>
      <c r="H7" s="20"/>
      <c r="I7" s="20"/>
      <c r="J7" s="20"/>
      <c r="K7" s="20"/>
      <c r="L7" s="20"/>
      <c r="M7" s="8"/>
    </row>
    <row r="8" spans="1:14" s="5" customFormat="1" ht="24.95" customHeight="1">
      <c r="A8" s="20"/>
      <c r="B8" s="21"/>
      <c r="C8" s="21"/>
      <c r="D8" s="21"/>
      <c r="E8" s="21"/>
      <c r="F8" s="21"/>
      <c r="G8" s="21"/>
      <c r="H8" s="20"/>
      <c r="I8" s="20"/>
      <c r="J8" s="20"/>
      <c r="K8" s="20"/>
      <c r="L8" s="20"/>
      <c r="M8" s="8"/>
    </row>
    <row r="9" spans="1:14" ht="15">
      <c r="A9" s="20"/>
      <c r="B9" s="21"/>
      <c r="C9" s="21"/>
      <c r="D9" s="21"/>
      <c r="E9" s="21"/>
      <c r="F9" s="21"/>
      <c r="G9" s="21"/>
      <c r="H9" s="20"/>
      <c r="I9" s="20"/>
      <c r="J9" s="20"/>
      <c r="K9" s="20"/>
      <c r="L9" s="20"/>
      <c r="M9" s="7"/>
    </row>
    <row r="10" spans="1:14" ht="30" customHeight="1">
      <c r="A10" s="2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7"/>
    </row>
    <row r="11" spans="1:14" ht="30" customHeight="1">
      <c r="A11" s="36" t="s">
        <v>44</v>
      </c>
      <c r="B11" s="11">
        <f>+$B$17-1</f>
        <v>39</v>
      </c>
      <c r="C11" s="37">
        <f>C12+$B$19-1</f>
        <v>34</v>
      </c>
      <c r="D11" s="37">
        <f t="shared" ref="D11:I11" si="0">D12+$B$19-1</f>
        <v>29</v>
      </c>
      <c r="E11" s="37">
        <f t="shared" si="0"/>
        <v>24</v>
      </c>
      <c r="F11" s="37">
        <f t="shared" si="0"/>
        <v>19</v>
      </c>
      <c r="G11" s="37">
        <f t="shared" si="0"/>
        <v>14</v>
      </c>
      <c r="H11" s="37">
        <f t="shared" si="0"/>
        <v>9</v>
      </c>
      <c r="I11" s="37">
        <f t="shared" si="0"/>
        <v>4</v>
      </c>
      <c r="J11" s="38" t="s">
        <v>38</v>
      </c>
      <c r="K11" s="39"/>
      <c r="L11" s="39"/>
      <c r="M11" s="39"/>
    </row>
    <row r="12" spans="1:14" ht="30" customHeight="1">
      <c r="A12" s="36" t="s">
        <v>45</v>
      </c>
      <c r="B12" s="12">
        <v>0</v>
      </c>
      <c r="C12" s="37">
        <f>B11+1</f>
        <v>40</v>
      </c>
      <c r="D12" s="37">
        <f>C11+1</f>
        <v>35</v>
      </c>
      <c r="E12" s="37">
        <f t="shared" ref="E12:I12" si="1">D11+1</f>
        <v>30</v>
      </c>
      <c r="F12" s="37">
        <f t="shared" si="1"/>
        <v>25</v>
      </c>
      <c r="G12" s="37">
        <f t="shared" si="1"/>
        <v>20</v>
      </c>
      <c r="H12" s="37">
        <f t="shared" si="1"/>
        <v>15</v>
      </c>
      <c r="I12" s="37">
        <f t="shared" si="1"/>
        <v>10</v>
      </c>
      <c r="J12" s="37">
        <f>I11+1</f>
        <v>5</v>
      </c>
      <c r="K12" s="39"/>
      <c r="L12" s="39"/>
      <c r="M12" s="39"/>
    </row>
    <row r="13" spans="1:14" ht="30" customHeight="1">
      <c r="A13" s="40" t="s">
        <v>35</v>
      </c>
      <c r="B13" s="41" t="s">
        <v>32</v>
      </c>
      <c r="C13" s="41" t="s">
        <v>30</v>
      </c>
      <c r="D13" s="41" t="s">
        <v>28</v>
      </c>
      <c r="E13" s="41" t="s">
        <v>26</v>
      </c>
      <c r="F13" s="41" t="s">
        <v>25</v>
      </c>
      <c r="G13" s="41" t="s">
        <v>24</v>
      </c>
      <c r="H13" s="41" t="s">
        <v>23</v>
      </c>
      <c r="I13" s="41" t="s">
        <v>22</v>
      </c>
      <c r="J13" s="41" t="s">
        <v>21</v>
      </c>
      <c r="K13" s="42" t="s">
        <v>41</v>
      </c>
      <c r="L13" s="42" t="s">
        <v>40</v>
      </c>
      <c r="M13" s="42" t="s">
        <v>39</v>
      </c>
    </row>
    <row r="14" spans="1:14" ht="39" customHeight="1">
      <c r="A14" s="36" t="s">
        <v>36</v>
      </c>
      <c r="B14" s="45">
        <f>COUNTIF(Grade,B13)</f>
        <v>0</v>
      </c>
      <c r="C14" s="45">
        <f t="shared" ref="C14:J14" si="2">COUNTIF(Grade,C13)</f>
        <v>0</v>
      </c>
      <c r="D14" s="45">
        <f t="shared" si="2"/>
        <v>0</v>
      </c>
      <c r="E14" s="45">
        <f t="shared" si="2"/>
        <v>0</v>
      </c>
      <c r="F14" s="45">
        <f t="shared" si="2"/>
        <v>0</v>
      </c>
      <c r="G14" s="45">
        <f t="shared" si="2"/>
        <v>0</v>
      </c>
      <c r="H14" s="45">
        <f t="shared" si="2"/>
        <v>0</v>
      </c>
      <c r="I14" s="45">
        <f t="shared" si="2"/>
        <v>0</v>
      </c>
      <c r="J14" s="45">
        <f t="shared" si="2"/>
        <v>0</v>
      </c>
      <c r="K14" s="43"/>
      <c r="L14" s="44"/>
      <c r="M14" s="44"/>
    </row>
    <row r="15" spans="1:14" ht="18.75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/>
    </row>
    <row r="16" spans="1:14" ht="19.5">
      <c r="A16" s="29" t="s">
        <v>33</v>
      </c>
      <c r="B16" s="3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9.5">
      <c r="A17" s="31" t="s">
        <v>31</v>
      </c>
      <c r="B17" s="32">
        <v>40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9.5">
      <c r="A18" s="31" t="s">
        <v>29</v>
      </c>
      <c r="B18" s="33">
        <f>+B16-B17</f>
        <v>-40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6.25" thickBot="1">
      <c r="A19" s="34" t="s">
        <v>27</v>
      </c>
      <c r="B19" s="35">
        <f>ROUND((B18/8),0)</f>
        <v>-5</v>
      </c>
      <c r="C19" s="16"/>
      <c r="D19" s="16"/>
      <c r="E19" s="16"/>
      <c r="F19" s="16"/>
      <c r="G19" s="25"/>
      <c r="H19" s="16"/>
      <c r="I19" s="16"/>
      <c r="J19" s="16"/>
      <c r="K19" s="16"/>
      <c r="L19" s="16"/>
      <c r="M19" s="16"/>
    </row>
    <row r="20" spans="1:13" ht="25.5">
      <c r="A20" s="23"/>
      <c r="B20" s="24"/>
      <c r="C20" s="16"/>
      <c r="D20" s="16"/>
      <c r="E20" s="16"/>
      <c r="F20" s="16"/>
      <c r="G20" s="25"/>
      <c r="H20" s="16"/>
      <c r="I20" s="16"/>
      <c r="J20" s="16"/>
      <c r="K20" s="16"/>
      <c r="L20" s="16"/>
      <c r="M20" s="16"/>
    </row>
    <row r="21" spans="1:13">
      <c r="A21" s="6"/>
      <c r="B21" s="6"/>
      <c r="C21" s="6"/>
    </row>
  </sheetData>
  <mergeCells count="3">
    <mergeCell ref="A1:L1"/>
    <mergeCell ref="A2:L2"/>
    <mergeCell ref="A3:L3"/>
  </mergeCells>
  <phoneticPr fontId="0" type="noConversion"/>
  <dataValidations count="1">
    <dataValidation errorStyle="warning" allowBlank="1" showInputMessage="1" showErrorMessage="1" sqref="B18"/>
  </dataValidations>
  <printOptions horizontalCentered="1"/>
  <pageMargins left="0.25" right="0.25" top="0.5" bottom="0.75" header="0.25" footer="0.25"/>
  <pageSetup paperSize="9" scale="9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AD8003"/>
  <sheetViews>
    <sheetView tabSelected="1" view="pageBreakPreview" topLeftCell="A13" zoomScaleSheetLayoutView="100" workbookViewId="0">
      <selection activeCell="N21" sqref="N21"/>
    </sheetView>
  </sheetViews>
  <sheetFormatPr defaultRowHeight="12.75"/>
  <cols>
    <col min="1" max="1" width="4.140625" style="90" customWidth="1"/>
    <col min="2" max="2" width="13.140625" style="91" customWidth="1"/>
    <col min="3" max="3" width="34.28515625" style="92" customWidth="1"/>
    <col min="4" max="4" width="4" style="51" customWidth="1"/>
    <col min="5" max="5" width="4.28515625" style="51" customWidth="1"/>
    <col min="6" max="6" width="5.7109375" style="51" customWidth="1"/>
    <col min="7" max="9" width="5.140625" style="51" customWidth="1"/>
    <col min="10" max="10" width="4.140625" style="51" customWidth="1"/>
    <col min="11" max="11" width="14.5703125" style="51" customWidth="1"/>
    <col min="12" max="12" width="3.42578125" style="51" customWidth="1"/>
    <col min="13" max="13" width="6" style="51" customWidth="1"/>
    <col min="14" max="14" width="5.5703125" style="51" customWidth="1"/>
    <col min="15" max="15" width="6" style="51" customWidth="1"/>
    <col min="16" max="16" width="6.85546875" style="51" customWidth="1"/>
    <col min="17" max="19" width="5.140625" style="51" customWidth="1"/>
    <col min="20" max="20" width="6.140625" style="94" customWidth="1"/>
    <col min="21" max="21" width="7.7109375" style="51" customWidth="1"/>
    <col min="22" max="22" width="10.140625" style="51" customWidth="1"/>
    <col min="23" max="23" width="9.28515625" style="51" customWidth="1"/>
    <col min="24" max="24" width="5.85546875" style="51" customWidth="1"/>
    <col min="25" max="25" width="6.5703125" style="51" customWidth="1"/>
    <col min="26" max="26" width="3.5703125" style="51" customWidth="1"/>
    <col min="27" max="16384" width="9.140625" style="51"/>
  </cols>
  <sheetData>
    <row r="1" spans="1:30" ht="28.5" customHeight="1">
      <c r="A1" s="46"/>
      <c r="B1" s="47"/>
      <c r="C1" s="47" t="s">
        <v>20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7"/>
      <c r="V1" s="49" t="s">
        <v>19</v>
      </c>
      <c r="W1" s="49"/>
      <c r="X1" s="47"/>
      <c r="Y1" s="50" t="s">
        <v>42</v>
      </c>
      <c r="Z1" s="47"/>
    </row>
    <row r="2" spans="1:30" ht="21.75" customHeight="1">
      <c r="A2" s="46"/>
      <c r="B2" s="47"/>
      <c r="C2" s="52" t="s">
        <v>18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53"/>
      <c r="O2" s="47"/>
      <c r="P2" s="47"/>
      <c r="Q2" s="47"/>
      <c r="R2" s="47"/>
      <c r="S2" s="47"/>
      <c r="T2" s="54"/>
      <c r="U2" s="55"/>
      <c r="V2" s="116" t="s">
        <v>17</v>
      </c>
      <c r="W2" s="116"/>
      <c r="X2" s="116"/>
      <c r="Y2" s="50" t="s">
        <v>52</v>
      </c>
      <c r="Z2" s="47"/>
    </row>
    <row r="3" spans="1:30" ht="18" customHeight="1">
      <c r="A3" s="46"/>
      <c r="B3" s="56"/>
      <c r="C3" s="57" t="s">
        <v>16</v>
      </c>
      <c r="D3" s="55"/>
      <c r="E3" s="55"/>
      <c r="F3" s="56"/>
      <c r="G3" s="56"/>
      <c r="H3" s="56"/>
      <c r="I3" s="56"/>
      <c r="J3" s="56"/>
      <c r="K3" s="56"/>
      <c r="L3" s="56"/>
      <c r="M3" s="55"/>
      <c r="N3" s="49"/>
      <c r="O3" s="58"/>
      <c r="P3" s="56"/>
      <c r="Q3" s="56"/>
      <c r="R3" s="56"/>
      <c r="S3" s="56"/>
      <c r="T3" s="59"/>
      <c r="U3" s="60"/>
      <c r="V3" s="116" t="s">
        <v>15</v>
      </c>
      <c r="W3" s="116"/>
      <c r="X3" s="116"/>
      <c r="Y3" s="61" t="s">
        <v>53</v>
      </c>
      <c r="Z3" s="55"/>
    </row>
    <row r="4" spans="1:30" s="68" customFormat="1" ht="22.5" customHeight="1">
      <c r="A4" s="62"/>
      <c r="B4" s="63" t="s">
        <v>14</v>
      </c>
      <c r="C4" s="64" t="s">
        <v>51</v>
      </c>
      <c r="D4" s="116" t="s">
        <v>13</v>
      </c>
      <c r="E4" s="116"/>
      <c r="F4" s="116"/>
      <c r="G4" s="65" t="s">
        <v>54</v>
      </c>
      <c r="H4" s="65"/>
      <c r="I4" s="65"/>
      <c r="J4" s="65"/>
      <c r="K4" s="65"/>
      <c r="L4" s="65"/>
      <c r="M4" s="65"/>
      <c r="N4" s="65"/>
      <c r="O4" s="65"/>
      <c r="P4" s="66"/>
      <c r="Q4" s="66"/>
      <c r="R4" s="66"/>
      <c r="S4" s="66"/>
      <c r="T4" s="67"/>
      <c r="U4" s="66"/>
      <c r="V4" s="116" t="s">
        <v>12</v>
      </c>
      <c r="W4" s="116"/>
      <c r="X4" s="116"/>
      <c r="Y4" s="50" t="s">
        <v>28</v>
      </c>
      <c r="Z4" s="58"/>
    </row>
    <row r="5" spans="1:30" s="68" customFormat="1" ht="22.5" customHeight="1">
      <c r="A5" s="62"/>
      <c r="B5" s="66"/>
      <c r="C5" s="63" t="s">
        <v>37</v>
      </c>
      <c r="D5" s="69" t="s">
        <v>47</v>
      </c>
      <c r="E5" s="69"/>
      <c r="F5" s="69"/>
      <c r="G5" s="65"/>
      <c r="H5" s="65"/>
      <c r="I5" s="65"/>
      <c r="J5" s="65"/>
      <c r="K5" s="65"/>
      <c r="L5" s="65"/>
      <c r="M5" s="65"/>
      <c r="N5" s="65"/>
      <c r="O5" s="65"/>
      <c r="P5" s="66"/>
      <c r="Q5" s="66"/>
      <c r="R5" s="66"/>
      <c r="S5" s="66"/>
      <c r="T5" s="67"/>
      <c r="U5" s="66"/>
      <c r="V5" s="70"/>
      <c r="W5" s="70"/>
      <c r="X5" s="50"/>
      <c r="Y5" s="50"/>
      <c r="Z5" s="58"/>
    </row>
    <row r="6" spans="1:30" s="68" customFormat="1" ht="15" customHeight="1">
      <c r="A6" s="62"/>
      <c r="B6" s="66"/>
      <c r="C6" s="71"/>
      <c r="D6" s="72"/>
      <c r="E6" s="53"/>
      <c r="F6" s="53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6"/>
      <c r="S6" s="66"/>
      <c r="T6" s="67"/>
      <c r="U6" s="66"/>
      <c r="V6" s="49"/>
      <c r="W6" s="49"/>
      <c r="X6" s="50"/>
      <c r="Y6" s="50"/>
      <c r="Z6" s="58"/>
    </row>
    <row r="7" spans="1:30" ht="20.100000000000001" customHeight="1">
      <c r="A7" s="113" t="s">
        <v>43</v>
      </c>
      <c r="B7" s="118" t="s">
        <v>9</v>
      </c>
      <c r="C7" s="118"/>
      <c r="D7" s="73" t="s">
        <v>11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5"/>
      <c r="U7" s="74"/>
      <c r="V7" s="74"/>
      <c r="W7" s="74"/>
      <c r="X7" s="76"/>
      <c r="Y7" s="77" t="s">
        <v>10</v>
      </c>
      <c r="Z7" s="76"/>
    </row>
    <row r="8" spans="1:30" s="82" customFormat="1" ht="33.75" customHeight="1">
      <c r="A8" s="114"/>
      <c r="B8" s="118"/>
      <c r="C8" s="118"/>
      <c r="D8" s="78" t="s">
        <v>8</v>
      </c>
      <c r="E8" s="78"/>
      <c r="F8" s="78"/>
      <c r="G8" s="78"/>
      <c r="H8" s="78"/>
      <c r="I8" s="78"/>
      <c r="J8" s="79" t="s">
        <v>6</v>
      </c>
      <c r="K8" s="79" t="s">
        <v>84</v>
      </c>
      <c r="L8" s="78" t="s">
        <v>7</v>
      </c>
      <c r="M8" s="78"/>
      <c r="N8" s="78"/>
      <c r="O8" s="78"/>
      <c r="P8" s="79" t="s">
        <v>6</v>
      </c>
      <c r="Q8" s="79" t="s">
        <v>49</v>
      </c>
      <c r="R8" s="79" t="s">
        <v>86</v>
      </c>
      <c r="S8" s="79"/>
      <c r="T8" s="80" t="s">
        <v>5</v>
      </c>
      <c r="U8" s="81" t="s">
        <v>50</v>
      </c>
      <c r="V8" s="81" t="s">
        <v>4</v>
      </c>
      <c r="W8" s="81" t="s">
        <v>85</v>
      </c>
      <c r="X8" s="81" t="s">
        <v>3</v>
      </c>
      <c r="Y8" s="81" t="s">
        <v>2</v>
      </c>
      <c r="Z8" s="117" t="s">
        <v>35</v>
      </c>
    </row>
    <row r="9" spans="1:30" ht="19.5" customHeight="1">
      <c r="A9" s="115"/>
      <c r="B9" s="77" t="s">
        <v>1</v>
      </c>
      <c r="C9" s="77" t="s">
        <v>0</v>
      </c>
      <c r="D9" s="83">
        <v>12</v>
      </c>
      <c r="E9" s="83">
        <v>12</v>
      </c>
      <c r="F9" s="83">
        <v>15</v>
      </c>
      <c r="G9" s="83">
        <v>15</v>
      </c>
      <c r="H9" s="83">
        <v>0</v>
      </c>
      <c r="I9" s="83">
        <v>0</v>
      </c>
      <c r="J9" s="84">
        <f>D9+E9+F9+G9</f>
        <v>54</v>
      </c>
      <c r="K9" s="84">
        <v>15</v>
      </c>
      <c r="L9" s="83">
        <v>3</v>
      </c>
      <c r="M9" s="83">
        <v>3</v>
      </c>
      <c r="N9" s="83">
        <v>5</v>
      </c>
      <c r="O9" s="83">
        <v>5</v>
      </c>
      <c r="P9" s="84">
        <v>5</v>
      </c>
      <c r="Q9" s="84">
        <v>5</v>
      </c>
      <c r="R9" s="84">
        <v>30</v>
      </c>
      <c r="S9" s="84">
        <v>40</v>
      </c>
      <c r="T9" s="85">
        <f>S9+R9</f>
        <v>70</v>
      </c>
      <c r="U9" s="83">
        <f>T9/2.8</f>
        <v>25</v>
      </c>
      <c r="V9" s="83">
        <f>U9+Q9+P9+K9</f>
        <v>50</v>
      </c>
      <c r="W9" s="83">
        <v>100</v>
      </c>
      <c r="X9" s="83">
        <v>50</v>
      </c>
      <c r="Y9" s="86">
        <f>V9+X9</f>
        <v>100</v>
      </c>
      <c r="Z9" s="117"/>
      <c r="AD9" s="51" t="s">
        <v>48</v>
      </c>
    </row>
    <row r="10" spans="1:30" ht="18" customHeight="1">
      <c r="A10" s="87">
        <v>1</v>
      </c>
      <c r="B10" s="87">
        <v>12017019005</v>
      </c>
      <c r="C10" s="87" t="s">
        <v>67</v>
      </c>
      <c r="D10" s="87">
        <v>8</v>
      </c>
      <c r="E10" s="87">
        <v>8</v>
      </c>
      <c r="F10" s="88">
        <v>2</v>
      </c>
      <c r="G10" s="88">
        <v>0</v>
      </c>
      <c r="H10" s="88"/>
      <c r="I10" s="88"/>
      <c r="J10" s="84"/>
      <c r="K10" s="84"/>
      <c r="L10" s="88"/>
      <c r="M10" s="88">
        <v>3</v>
      </c>
      <c r="N10" s="88">
        <v>5</v>
      </c>
      <c r="O10" s="88"/>
      <c r="P10" s="84"/>
      <c r="Q10" s="84">
        <v>2</v>
      </c>
      <c r="R10" s="84">
        <v>18</v>
      </c>
      <c r="S10" s="84">
        <v>8</v>
      </c>
      <c r="T10" s="85">
        <f t="shared" ref="T10:T39" si="0">S10+R10</f>
        <v>26</v>
      </c>
      <c r="U10" s="89">
        <f t="shared" ref="U10:U41" si="1">T10/2.8</f>
        <v>9.2857142857142865</v>
      </c>
      <c r="V10" s="89"/>
      <c r="W10" s="89"/>
      <c r="X10" s="83"/>
      <c r="Y10" s="86">
        <f t="shared" ref="Y10:Y39" si="2">V10+X10</f>
        <v>0</v>
      </c>
      <c r="Z10" s="77"/>
    </row>
    <row r="11" spans="1:30" ht="18" customHeight="1">
      <c r="A11" s="87">
        <v>2</v>
      </c>
      <c r="B11" s="87">
        <v>12017019006</v>
      </c>
      <c r="C11" s="87" t="s">
        <v>79</v>
      </c>
      <c r="D11" s="87">
        <v>8</v>
      </c>
      <c r="E11" s="87">
        <v>9</v>
      </c>
      <c r="F11" s="88">
        <v>8.5</v>
      </c>
      <c r="G11" s="88">
        <v>1</v>
      </c>
      <c r="H11" s="88"/>
      <c r="I11" s="88"/>
      <c r="J11" s="84"/>
      <c r="K11" s="84"/>
      <c r="L11" s="88"/>
      <c r="M11" s="88">
        <v>3</v>
      </c>
      <c r="N11" s="88">
        <v>5</v>
      </c>
      <c r="O11" s="88"/>
      <c r="P11" s="84"/>
      <c r="Q11" s="84">
        <v>4</v>
      </c>
      <c r="R11" s="84">
        <v>17</v>
      </c>
      <c r="S11" s="84">
        <v>19</v>
      </c>
      <c r="T11" s="85">
        <f t="shared" si="0"/>
        <v>36</v>
      </c>
      <c r="U11" s="89">
        <f t="shared" si="1"/>
        <v>12.857142857142858</v>
      </c>
      <c r="V11" s="89"/>
      <c r="W11" s="89"/>
      <c r="X11" s="83"/>
      <c r="Y11" s="86">
        <f t="shared" si="2"/>
        <v>0</v>
      </c>
      <c r="Z11" s="77"/>
    </row>
    <row r="12" spans="1:30" ht="18" customHeight="1">
      <c r="A12" s="87">
        <v>3</v>
      </c>
      <c r="B12" s="87">
        <v>12017019026</v>
      </c>
      <c r="C12" s="87" t="s">
        <v>59</v>
      </c>
      <c r="D12" s="87">
        <v>8</v>
      </c>
      <c r="E12" s="87">
        <v>5</v>
      </c>
      <c r="F12" s="88"/>
      <c r="G12" s="88">
        <v>0</v>
      </c>
      <c r="H12" s="88"/>
      <c r="I12" s="88"/>
      <c r="J12" s="84"/>
      <c r="K12" s="84"/>
      <c r="L12" s="88"/>
      <c r="M12" s="88">
        <v>3</v>
      </c>
      <c r="N12" s="88">
        <v>5</v>
      </c>
      <c r="O12" s="88"/>
      <c r="P12" s="84"/>
      <c r="Q12" s="84">
        <v>3</v>
      </c>
      <c r="R12" s="84">
        <v>19</v>
      </c>
      <c r="S12" s="84">
        <v>24.5</v>
      </c>
      <c r="T12" s="85">
        <f t="shared" si="0"/>
        <v>43.5</v>
      </c>
      <c r="U12" s="89">
        <f t="shared" si="1"/>
        <v>15.535714285714286</v>
      </c>
      <c r="V12" s="89"/>
      <c r="W12" s="89"/>
      <c r="X12" s="83"/>
      <c r="Y12" s="86">
        <f t="shared" si="2"/>
        <v>0</v>
      </c>
      <c r="Z12" s="77"/>
    </row>
    <row r="13" spans="1:30" ht="18" customHeight="1">
      <c r="A13" s="87">
        <v>4</v>
      </c>
      <c r="B13" s="87">
        <v>12017019035</v>
      </c>
      <c r="C13" s="87" t="s">
        <v>78</v>
      </c>
      <c r="D13" s="87">
        <v>5</v>
      </c>
      <c r="E13" s="87">
        <v>0</v>
      </c>
      <c r="F13" s="88">
        <v>1</v>
      </c>
      <c r="G13" s="88">
        <v>4</v>
      </c>
      <c r="H13" s="88"/>
      <c r="I13" s="88"/>
      <c r="J13" s="84"/>
      <c r="K13" s="84"/>
      <c r="L13" s="88"/>
      <c r="M13" s="88">
        <v>3</v>
      </c>
      <c r="N13" s="88">
        <v>5</v>
      </c>
      <c r="O13" s="88"/>
      <c r="P13" s="84"/>
      <c r="Q13" s="84">
        <v>2</v>
      </c>
      <c r="R13" s="84">
        <v>16</v>
      </c>
      <c r="S13" s="84">
        <v>18</v>
      </c>
      <c r="T13" s="85">
        <f t="shared" si="0"/>
        <v>34</v>
      </c>
      <c r="U13" s="89">
        <f t="shared" si="1"/>
        <v>12.142857142857144</v>
      </c>
      <c r="V13" s="89"/>
      <c r="W13" s="89"/>
      <c r="X13" s="83"/>
      <c r="Y13" s="86">
        <f t="shared" si="2"/>
        <v>0</v>
      </c>
      <c r="Z13" s="77"/>
    </row>
    <row r="14" spans="1:30" ht="18" customHeight="1">
      <c r="A14" s="87">
        <v>5</v>
      </c>
      <c r="B14" s="87">
        <v>12017019045</v>
      </c>
      <c r="C14" s="87" t="s">
        <v>60</v>
      </c>
      <c r="D14" s="87">
        <v>11</v>
      </c>
      <c r="E14" s="87">
        <v>11</v>
      </c>
      <c r="F14" s="88">
        <v>8</v>
      </c>
      <c r="G14" s="88">
        <v>0</v>
      </c>
      <c r="H14" s="88"/>
      <c r="I14" s="88"/>
      <c r="J14" s="84"/>
      <c r="K14" s="84"/>
      <c r="L14" s="88"/>
      <c r="M14" s="88"/>
      <c r="N14" s="88"/>
      <c r="O14" s="88"/>
      <c r="P14" s="84"/>
      <c r="Q14" s="84">
        <v>4</v>
      </c>
      <c r="R14" s="84">
        <v>18</v>
      </c>
      <c r="S14" s="84">
        <v>36</v>
      </c>
      <c r="T14" s="85">
        <f t="shared" si="0"/>
        <v>54</v>
      </c>
      <c r="U14" s="89">
        <f t="shared" si="1"/>
        <v>19.285714285714288</v>
      </c>
      <c r="V14" s="89"/>
      <c r="W14" s="89"/>
      <c r="X14" s="83"/>
      <c r="Y14" s="86">
        <f t="shared" si="2"/>
        <v>0</v>
      </c>
      <c r="Z14" s="77"/>
    </row>
    <row r="15" spans="1:30" ht="18" customHeight="1">
      <c r="A15" s="87">
        <v>6</v>
      </c>
      <c r="B15" s="87">
        <v>12017019046</v>
      </c>
      <c r="C15" s="87" t="s">
        <v>66</v>
      </c>
      <c r="D15" s="87"/>
      <c r="E15" s="87">
        <v>2</v>
      </c>
      <c r="F15" s="88">
        <v>0</v>
      </c>
      <c r="G15" s="88">
        <v>2.5</v>
      </c>
      <c r="H15" s="88"/>
      <c r="I15" s="88"/>
      <c r="J15" s="84"/>
      <c r="K15" s="84"/>
      <c r="L15" s="88"/>
      <c r="M15" s="88">
        <v>3</v>
      </c>
      <c r="N15" s="88">
        <v>5</v>
      </c>
      <c r="O15" s="88"/>
      <c r="P15" s="84"/>
      <c r="Q15" s="84">
        <v>2</v>
      </c>
      <c r="R15" s="84">
        <v>8</v>
      </c>
      <c r="S15" s="84">
        <v>8</v>
      </c>
      <c r="T15" s="85">
        <f t="shared" si="0"/>
        <v>16</v>
      </c>
      <c r="U15" s="89">
        <f t="shared" si="1"/>
        <v>5.7142857142857144</v>
      </c>
      <c r="V15" s="89"/>
      <c r="W15" s="89"/>
      <c r="X15" s="83"/>
      <c r="Y15" s="86">
        <f t="shared" si="2"/>
        <v>0</v>
      </c>
      <c r="Z15" s="77"/>
    </row>
    <row r="16" spans="1:30" ht="18" customHeight="1">
      <c r="A16" s="87">
        <v>7</v>
      </c>
      <c r="B16" s="87">
        <v>12017019056</v>
      </c>
      <c r="C16" s="87" t="s">
        <v>63</v>
      </c>
      <c r="D16" s="87">
        <v>6</v>
      </c>
      <c r="E16" s="87">
        <v>3</v>
      </c>
      <c r="F16" s="88">
        <v>1.5</v>
      </c>
      <c r="G16" s="88">
        <v>0</v>
      </c>
      <c r="H16" s="88"/>
      <c r="I16" s="88"/>
      <c r="J16" s="84"/>
      <c r="K16" s="84"/>
      <c r="L16" s="88"/>
      <c r="M16" s="88">
        <v>3</v>
      </c>
      <c r="N16" s="88">
        <v>5</v>
      </c>
      <c r="O16" s="88"/>
      <c r="P16" s="84"/>
      <c r="Q16" s="84">
        <v>2</v>
      </c>
      <c r="R16" s="84">
        <v>13</v>
      </c>
      <c r="S16" s="84">
        <v>5</v>
      </c>
      <c r="T16" s="85">
        <f t="shared" si="0"/>
        <v>18</v>
      </c>
      <c r="U16" s="89">
        <f t="shared" si="1"/>
        <v>6.4285714285714288</v>
      </c>
      <c r="V16" s="89"/>
      <c r="W16" s="89"/>
      <c r="X16" s="83"/>
      <c r="Y16" s="86">
        <f t="shared" si="2"/>
        <v>0</v>
      </c>
      <c r="Z16" s="77"/>
    </row>
    <row r="17" spans="1:26" ht="18" customHeight="1">
      <c r="A17" s="87">
        <v>8</v>
      </c>
      <c r="B17" s="87">
        <v>12017019085</v>
      </c>
      <c r="C17" s="87" t="s">
        <v>81</v>
      </c>
      <c r="D17" s="87"/>
      <c r="E17" s="87">
        <v>0</v>
      </c>
      <c r="F17" s="88"/>
      <c r="G17" s="88">
        <v>0</v>
      </c>
      <c r="H17" s="88"/>
      <c r="I17" s="88"/>
      <c r="J17" s="84"/>
      <c r="K17" s="84"/>
      <c r="L17" s="88"/>
      <c r="M17" s="88"/>
      <c r="N17" s="88"/>
      <c r="O17" s="88"/>
      <c r="P17" s="84"/>
      <c r="Q17" s="84">
        <v>2</v>
      </c>
      <c r="R17" s="84">
        <v>15</v>
      </c>
      <c r="S17" s="84">
        <v>3</v>
      </c>
      <c r="T17" s="85">
        <f t="shared" si="0"/>
        <v>18</v>
      </c>
      <c r="U17" s="89">
        <f t="shared" si="1"/>
        <v>6.4285714285714288</v>
      </c>
      <c r="V17" s="89"/>
      <c r="W17" s="89"/>
      <c r="X17" s="83"/>
      <c r="Y17" s="86">
        <f t="shared" si="2"/>
        <v>0</v>
      </c>
      <c r="Z17" s="77"/>
    </row>
    <row r="18" spans="1:26" ht="18" customHeight="1">
      <c r="A18" s="87">
        <v>9</v>
      </c>
      <c r="B18" s="87">
        <v>12017019096</v>
      </c>
      <c r="C18" s="87" t="s">
        <v>65</v>
      </c>
      <c r="D18" s="87">
        <v>12</v>
      </c>
      <c r="E18" s="87">
        <v>10</v>
      </c>
      <c r="F18" s="88"/>
      <c r="G18" s="88">
        <v>0</v>
      </c>
      <c r="H18" s="88"/>
      <c r="I18" s="88"/>
      <c r="J18" s="84"/>
      <c r="K18" s="84"/>
      <c r="L18" s="88"/>
      <c r="M18" s="88"/>
      <c r="N18" s="88"/>
      <c r="O18" s="88"/>
      <c r="P18" s="84"/>
      <c r="Q18" s="84">
        <v>3</v>
      </c>
      <c r="R18" s="84">
        <v>18</v>
      </c>
      <c r="S18" s="84">
        <v>21.5</v>
      </c>
      <c r="T18" s="85">
        <f t="shared" si="0"/>
        <v>39.5</v>
      </c>
      <c r="U18" s="89">
        <f t="shared" si="1"/>
        <v>14.107142857142858</v>
      </c>
      <c r="V18" s="89"/>
      <c r="W18" s="89"/>
      <c r="X18" s="89"/>
      <c r="Y18" s="86">
        <f t="shared" si="2"/>
        <v>0</v>
      </c>
      <c r="Z18" s="77"/>
    </row>
    <row r="19" spans="1:26" ht="18" customHeight="1">
      <c r="A19" s="87">
        <v>11</v>
      </c>
      <c r="B19" s="87">
        <v>12017019105</v>
      </c>
      <c r="C19" s="87" t="s">
        <v>61</v>
      </c>
      <c r="D19" s="87">
        <v>10</v>
      </c>
      <c r="E19" s="87">
        <v>8</v>
      </c>
      <c r="F19" s="88">
        <v>1</v>
      </c>
      <c r="G19" s="88">
        <v>0</v>
      </c>
      <c r="H19" s="88"/>
      <c r="I19" s="88"/>
      <c r="J19" s="84"/>
      <c r="K19" s="84"/>
      <c r="L19" s="88"/>
      <c r="M19" s="88">
        <v>3</v>
      </c>
      <c r="N19" s="88">
        <v>5</v>
      </c>
      <c r="O19" s="88"/>
      <c r="P19" s="84"/>
      <c r="Q19" s="84">
        <v>4</v>
      </c>
      <c r="R19" s="84">
        <v>11</v>
      </c>
      <c r="S19" s="84">
        <v>8.5</v>
      </c>
      <c r="T19" s="85">
        <f t="shared" si="0"/>
        <v>19.5</v>
      </c>
      <c r="U19" s="89">
        <f t="shared" si="1"/>
        <v>6.9642857142857144</v>
      </c>
      <c r="V19" s="89"/>
      <c r="W19" s="89"/>
      <c r="X19" s="83"/>
      <c r="Y19" s="86">
        <f t="shared" si="2"/>
        <v>0</v>
      </c>
      <c r="Z19" s="77"/>
    </row>
    <row r="20" spans="1:26" ht="18" customHeight="1">
      <c r="A20" s="87">
        <v>12</v>
      </c>
      <c r="B20" s="87">
        <v>12017019115</v>
      </c>
      <c r="C20" s="87" t="s">
        <v>75</v>
      </c>
      <c r="D20" s="87"/>
      <c r="E20" s="87">
        <v>6</v>
      </c>
      <c r="F20" s="88">
        <v>13</v>
      </c>
      <c r="G20" s="88">
        <v>0</v>
      </c>
      <c r="H20" s="88"/>
      <c r="I20" s="88"/>
      <c r="J20" s="84"/>
      <c r="K20" s="84"/>
      <c r="L20" s="88"/>
      <c r="M20" s="88"/>
      <c r="N20" s="88"/>
      <c r="O20" s="88"/>
      <c r="P20" s="84"/>
      <c r="Q20" s="84">
        <v>2.5</v>
      </c>
      <c r="R20" s="84">
        <v>16</v>
      </c>
      <c r="S20" s="84">
        <v>16.5</v>
      </c>
      <c r="T20" s="85">
        <f t="shared" si="0"/>
        <v>32.5</v>
      </c>
      <c r="U20" s="89">
        <f t="shared" si="1"/>
        <v>11.607142857142858</v>
      </c>
      <c r="V20" s="89"/>
      <c r="W20" s="89"/>
      <c r="X20" s="83"/>
      <c r="Y20" s="86">
        <f t="shared" si="2"/>
        <v>0</v>
      </c>
      <c r="Z20" s="77"/>
    </row>
    <row r="21" spans="1:26" ht="18" customHeight="1">
      <c r="A21" s="87">
        <v>13</v>
      </c>
      <c r="B21" s="87">
        <v>12017019116</v>
      </c>
      <c r="C21" s="87" t="s">
        <v>70</v>
      </c>
      <c r="D21" s="87">
        <v>6</v>
      </c>
      <c r="E21" s="87">
        <v>3</v>
      </c>
      <c r="F21" s="88">
        <v>5.5</v>
      </c>
      <c r="G21" s="88">
        <v>9</v>
      </c>
      <c r="H21" s="88"/>
      <c r="I21" s="88"/>
      <c r="J21" s="84"/>
      <c r="K21" s="84"/>
      <c r="L21" s="88"/>
      <c r="M21" s="88">
        <v>3</v>
      </c>
      <c r="N21" s="88">
        <v>5</v>
      </c>
      <c r="O21" s="88"/>
      <c r="P21" s="84"/>
      <c r="Q21" s="84">
        <v>3</v>
      </c>
      <c r="R21" s="84">
        <v>10</v>
      </c>
      <c r="S21" s="84">
        <v>9.5</v>
      </c>
      <c r="T21" s="85">
        <f t="shared" si="0"/>
        <v>19.5</v>
      </c>
      <c r="U21" s="89">
        <f t="shared" si="1"/>
        <v>6.9642857142857144</v>
      </c>
      <c r="V21" s="89"/>
      <c r="W21" s="89"/>
      <c r="X21" s="83"/>
      <c r="Y21" s="86">
        <f t="shared" si="2"/>
        <v>0</v>
      </c>
      <c r="Z21" s="77"/>
    </row>
    <row r="22" spans="1:26" ht="18" customHeight="1">
      <c r="A22" s="87">
        <v>14</v>
      </c>
      <c r="B22" s="87">
        <v>12017019125</v>
      </c>
      <c r="C22" s="87" t="s">
        <v>77</v>
      </c>
      <c r="D22" s="87">
        <v>10</v>
      </c>
      <c r="E22" s="87">
        <v>8</v>
      </c>
      <c r="F22" s="88">
        <v>10</v>
      </c>
      <c r="G22" s="88">
        <v>0</v>
      </c>
      <c r="H22" s="88"/>
      <c r="I22" s="88"/>
      <c r="J22" s="84"/>
      <c r="K22" s="84"/>
      <c r="L22" s="88"/>
      <c r="M22" s="88"/>
      <c r="N22" s="88"/>
      <c r="O22" s="88"/>
      <c r="P22" s="84"/>
      <c r="Q22" s="84">
        <v>2</v>
      </c>
      <c r="R22" s="84">
        <v>21</v>
      </c>
      <c r="S22" s="84">
        <v>17</v>
      </c>
      <c r="T22" s="85">
        <f t="shared" si="0"/>
        <v>38</v>
      </c>
      <c r="U22" s="89">
        <f t="shared" si="1"/>
        <v>13.571428571428573</v>
      </c>
      <c r="V22" s="89"/>
      <c r="W22" s="89"/>
      <c r="X22" s="83"/>
      <c r="Y22" s="86">
        <f t="shared" si="2"/>
        <v>0</v>
      </c>
      <c r="Z22" s="77"/>
    </row>
    <row r="23" spans="1:26" ht="18" customHeight="1">
      <c r="A23" s="87">
        <v>15</v>
      </c>
      <c r="B23" s="87">
        <v>12017019126</v>
      </c>
      <c r="C23" s="87" t="s">
        <v>56</v>
      </c>
      <c r="D23" s="87">
        <v>5</v>
      </c>
      <c r="E23" s="87">
        <v>2</v>
      </c>
      <c r="F23" s="88">
        <v>3.5</v>
      </c>
      <c r="G23" s="88">
        <v>0</v>
      </c>
      <c r="H23" s="88"/>
      <c r="I23" s="88"/>
      <c r="J23" s="84"/>
      <c r="K23" s="84"/>
      <c r="L23" s="88"/>
      <c r="M23" s="88"/>
      <c r="N23" s="88"/>
      <c r="O23" s="88"/>
      <c r="P23" s="84"/>
      <c r="Q23" s="84">
        <v>3</v>
      </c>
      <c r="R23" s="84">
        <v>18</v>
      </c>
      <c r="S23" s="84">
        <v>12</v>
      </c>
      <c r="T23" s="85">
        <f t="shared" si="0"/>
        <v>30</v>
      </c>
      <c r="U23" s="89">
        <f t="shared" si="1"/>
        <v>10.714285714285715</v>
      </c>
      <c r="V23" s="89"/>
      <c r="W23" s="89"/>
      <c r="X23" s="83"/>
      <c r="Y23" s="86">
        <f t="shared" si="2"/>
        <v>0</v>
      </c>
      <c r="Z23" s="77"/>
    </row>
    <row r="24" spans="1:26" ht="18" customHeight="1">
      <c r="A24" s="87">
        <v>16</v>
      </c>
      <c r="B24" s="87">
        <v>12017019146</v>
      </c>
      <c r="C24" s="87" t="s">
        <v>57</v>
      </c>
      <c r="D24" s="87">
        <v>7</v>
      </c>
      <c r="E24" s="87">
        <v>6</v>
      </c>
      <c r="F24" s="88">
        <v>8</v>
      </c>
      <c r="G24" s="88">
        <v>7</v>
      </c>
      <c r="H24" s="88"/>
      <c r="I24" s="88"/>
      <c r="J24" s="84"/>
      <c r="K24" s="84"/>
      <c r="L24" s="88"/>
      <c r="M24" s="88">
        <v>3</v>
      </c>
      <c r="N24" s="88">
        <v>5</v>
      </c>
      <c r="O24" s="88"/>
      <c r="P24" s="84"/>
      <c r="Q24" s="84">
        <v>2</v>
      </c>
      <c r="R24" s="84">
        <v>13</v>
      </c>
      <c r="S24" s="84">
        <v>15</v>
      </c>
      <c r="T24" s="85">
        <f t="shared" si="0"/>
        <v>28</v>
      </c>
      <c r="U24" s="89">
        <f t="shared" si="1"/>
        <v>10</v>
      </c>
      <c r="V24" s="89"/>
      <c r="W24" s="89"/>
      <c r="X24" s="83"/>
      <c r="Y24" s="86">
        <f t="shared" si="2"/>
        <v>0</v>
      </c>
      <c r="Z24" s="77"/>
    </row>
    <row r="25" spans="1:26" ht="18" customHeight="1">
      <c r="A25" s="87">
        <v>17</v>
      </c>
      <c r="B25" s="87">
        <v>12017019155</v>
      </c>
      <c r="C25" s="87" t="s">
        <v>73</v>
      </c>
      <c r="D25" s="87">
        <v>9.5</v>
      </c>
      <c r="E25" s="87">
        <v>12</v>
      </c>
      <c r="F25" s="88">
        <v>11</v>
      </c>
      <c r="G25" s="88">
        <v>7</v>
      </c>
      <c r="H25" s="88"/>
      <c r="I25" s="88"/>
      <c r="J25" s="84"/>
      <c r="K25" s="84"/>
      <c r="L25" s="88"/>
      <c r="M25" s="88">
        <v>3</v>
      </c>
      <c r="N25" s="88">
        <v>5</v>
      </c>
      <c r="O25" s="88"/>
      <c r="P25" s="84"/>
      <c r="Q25" s="84">
        <v>4</v>
      </c>
      <c r="R25" s="84">
        <v>17</v>
      </c>
      <c r="S25" s="84">
        <v>28</v>
      </c>
      <c r="T25" s="85">
        <f t="shared" si="0"/>
        <v>45</v>
      </c>
      <c r="U25" s="89">
        <f t="shared" si="1"/>
        <v>16.071428571428573</v>
      </c>
      <c r="V25" s="89"/>
      <c r="W25" s="89"/>
      <c r="X25" s="83"/>
      <c r="Y25" s="86">
        <f t="shared" si="2"/>
        <v>0</v>
      </c>
      <c r="Z25" s="77"/>
    </row>
    <row r="26" spans="1:26" ht="18" customHeight="1">
      <c r="A26" s="87">
        <v>18</v>
      </c>
      <c r="B26" s="87">
        <v>12017019156</v>
      </c>
      <c r="C26" s="87" t="s">
        <v>62</v>
      </c>
      <c r="D26" s="87">
        <v>12</v>
      </c>
      <c r="E26" s="87">
        <v>12</v>
      </c>
      <c r="F26" s="88">
        <v>15</v>
      </c>
      <c r="G26" s="88">
        <v>10.5</v>
      </c>
      <c r="H26" s="88"/>
      <c r="I26" s="88"/>
      <c r="J26" s="84"/>
      <c r="K26" s="84"/>
      <c r="L26" s="88"/>
      <c r="M26" s="88">
        <v>3</v>
      </c>
      <c r="N26" s="88">
        <v>5</v>
      </c>
      <c r="O26" s="88"/>
      <c r="P26" s="84"/>
      <c r="Q26" s="84">
        <v>4</v>
      </c>
      <c r="R26" s="84">
        <v>19</v>
      </c>
      <c r="S26" s="84">
        <v>32.5</v>
      </c>
      <c r="T26" s="85">
        <f t="shared" si="0"/>
        <v>51.5</v>
      </c>
      <c r="U26" s="89">
        <f t="shared" si="1"/>
        <v>18.392857142857142</v>
      </c>
      <c r="V26" s="89"/>
      <c r="W26" s="89"/>
      <c r="X26" s="83"/>
      <c r="Y26" s="86">
        <f t="shared" si="2"/>
        <v>0</v>
      </c>
      <c r="Z26" s="77"/>
    </row>
    <row r="27" spans="1:26" ht="18" customHeight="1">
      <c r="A27" s="87">
        <v>10</v>
      </c>
      <c r="B27" s="87">
        <v>12017019161</v>
      </c>
      <c r="C27" s="87" t="s">
        <v>82</v>
      </c>
      <c r="D27" s="87">
        <v>12</v>
      </c>
      <c r="E27" s="87">
        <v>11</v>
      </c>
      <c r="F27" s="88">
        <v>13</v>
      </c>
      <c r="G27" s="88">
        <v>11.5</v>
      </c>
      <c r="H27" s="88"/>
      <c r="I27" s="88"/>
      <c r="J27" s="84"/>
      <c r="K27" s="84"/>
      <c r="L27" s="88"/>
      <c r="M27" s="88">
        <v>3</v>
      </c>
      <c r="N27" s="88">
        <v>5</v>
      </c>
      <c r="O27" s="88"/>
      <c r="P27" s="84"/>
      <c r="Q27" s="84">
        <v>4</v>
      </c>
      <c r="R27" s="84">
        <v>20</v>
      </c>
      <c r="S27" s="84">
        <v>19.5</v>
      </c>
      <c r="T27" s="85">
        <f>S27+R27</f>
        <v>39.5</v>
      </c>
      <c r="U27" s="89">
        <f t="shared" si="1"/>
        <v>14.107142857142858</v>
      </c>
      <c r="V27" s="89"/>
      <c r="W27" s="89"/>
      <c r="X27" s="83"/>
      <c r="Y27" s="86">
        <f>V27+X27</f>
        <v>0</v>
      </c>
      <c r="Z27" s="77"/>
    </row>
    <row r="28" spans="1:26" ht="18" customHeight="1">
      <c r="A28" s="87">
        <v>19</v>
      </c>
      <c r="B28" s="87">
        <v>12017019162</v>
      </c>
      <c r="C28" s="87" t="s">
        <v>74</v>
      </c>
      <c r="D28" s="87">
        <v>11.5</v>
      </c>
      <c r="E28" s="87">
        <v>10</v>
      </c>
      <c r="F28" s="88">
        <v>11</v>
      </c>
      <c r="G28" s="88">
        <v>10.5</v>
      </c>
      <c r="H28" s="88"/>
      <c r="I28" s="88"/>
      <c r="J28" s="84"/>
      <c r="K28" s="84"/>
      <c r="L28" s="88"/>
      <c r="M28" s="88">
        <v>3</v>
      </c>
      <c r="N28" s="88">
        <v>5</v>
      </c>
      <c r="O28" s="88"/>
      <c r="P28" s="84"/>
      <c r="Q28" s="84">
        <v>4</v>
      </c>
      <c r="R28" s="84">
        <v>22</v>
      </c>
      <c r="S28" s="84">
        <v>31.5</v>
      </c>
      <c r="T28" s="85">
        <f t="shared" si="0"/>
        <v>53.5</v>
      </c>
      <c r="U28" s="89">
        <f t="shared" si="1"/>
        <v>19.107142857142858</v>
      </c>
      <c r="V28" s="89"/>
      <c r="W28" s="89"/>
      <c r="X28" s="83"/>
      <c r="Y28" s="86">
        <f t="shared" si="2"/>
        <v>0</v>
      </c>
      <c r="Z28" s="77"/>
    </row>
    <row r="29" spans="1:26" ht="18" customHeight="1">
      <c r="A29" s="87">
        <v>20</v>
      </c>
      <c r="B29" s="87">
        <v>12017019165</v>
      </c>
      <c r="C29" s="87" t="s">
        <v>83</v>
      </c>
      <c r="D29" s="87"/>
      <c r="E29" s="87">
        <v>5</v>
      </c>
      <c r="F29" s="88">
        <v>0</v>
      </c>
      <c r="G29" s="88">
        <v>0</v>
      </c>
      <c r="H29" s="88"/>
      <c r="I29" s="88"/>
      <c r="J29" s="84"/>
      <c r="K29" s="84"/>
      <c r="L29" s="88"/>
      <c r="M29" s="88"/>
      <c r="N29" s="88"/>
      <c r="O29" s="88"/>
      <c r="P29" s="84"/>
      <c r="Q29" s="84">
        <v>1</v>
      </c>
      <c r="R29" s="84">
        <v>13</v>
      </c>
      <c r="S29" s="84">
        <v>9</v>
      </c>
      <c r="T29" s="85">
        <f t="shared" si="0"/>
        <v>22</v>
      </c>
      <c r="U29" s="89">
        <f t="shared" si="1"/>
        <v>7.8571428571428577</v>
      </c>
      <c r="V29" s="89"/>
      <c r="W29" s="89"/>
      <c r="X29" s="83"/>
      <c r="Y29" s="86">
        <f t="shared" si="2"/>
        <v>0</v>
      </c>
      <c r="Z29" s="77"/>
    </row>
    <row r="30" spans="1:26" ht="18" customHeight="1">
      <c r="A30" s="87">
        <v>21</v>
      </c>
      <c r="B30" s="87">
        <v>12017019175</v>
      </c>
      <c r="C30" s="87" t="s">
        <v>71</v>
      </c>
      <c r="D30" s="87"/>
      <c r="E30" s="87">
        <v>1</v>
      </c>
      <c r="F30" s="88"/>
      <c r="G30" s="88">
        <v>0</v>
      </c>
      <c r="H30" s="88"/>
      <c r="I30" s="88"/>
      <c r="J30" s="84"/>
      <c r="K30" s="84"/>
      <c r="L30" s="88"/>
      <c r="M30" s="88"/>
      <c r="N30" s="88"/>
      <c r="O30" s="88"/>
      <c r="P30" s="84"/>
      <c r="Q30" s="84">
        <v>2</v>
      </c>
      <c r="R30" s="84">
        <v>13</v>
      </c>
      <c r="S30" s="84">
        <v>3</v>
      </c>
      <c r="T30" s="85">
        <f t="shared" si="0"/>
        <v>16</v>
      </c>
      <c r="U30" s="89">
        <f t="shared" si="1"/>
        <v>5.7142857142857144</v>
      </c>
      <c r="V30" s="89"/>
      <c r="W30" s="89"/>
      <c r="X30" s="83"/>
      <c r="Y30" s="86">
        <f t="shared" si="2"/>
        <v>0</v>
      </c>
      <c r="Z30" s="77"/>
    </row>
    <row r="31" spans="1:26" ht="18" customHeight="1">
      <c r="A31" s="87">
        <v>22</v>
      </c>
      <c r="B31" s="87">
        <v>12017019176</v>
      </c>
      <c r="C31" s="87" t="s">
        <v>80</v>
      </c>
      <c r="D31" s="87">
        <v>7</v>
      </c>
      <c r="E31" s="87">
        <v>1.5</v>
      </c>
      <c r="F31" s="88">
        <v>2</v>
      </c>
      <c r="G31" s="88">
        <v>2.5</v>
      </c>
      <c r="H31" s="88"/>
      <c r="I31" s="88"/>
      <c r="J31" s="84"/>
      <c r="K31" s="84"/>
      <c r="L31" s="88"/>
      <c r="M31" s="88">
        <v>3</v>
      </c>
      <c r="N31" s="88">
        <v>5</v>
      </c>
      <c r="O31" s="88"/>
      <c r="P31" s="84"/>
      <c r="Q31" s="84">
        <v>3</v>
      </c>
      <c r="R31" s="84">
        <v>16</v>
      </c>
      <c r="S31" s="84">
        <v>14</v>
      </c>
      <c r="T31" s="85">
        <f t="shared" si="0"/>
        <v>30</v>
      </c>
      <c r="U31" s="89">
        <f t="shared" si="1"/>
        <v>10.714285714285715</v>
      </c>
      <c r="V31" s="89"/>
      <c r="W31" s="89"/>
      <c r="X31" s="83"/>
      <c r="Y31" s="86">
        <f t="shared" si="2"/>
        <v>0</v>
      </c>
      <c r="Z31" s="77"/>
    </row>
    <row r="32" spans="1:26" ht="18" customHeight="1">
      <c r="A32" s="87">
        <v>23</v>
      </c>
      <c r="B32" s="87">
        <v>12017019185</v>
      </c>
      <c r="C32" s="87" t="s">
        <v>68</v>
      </c>
      <c r="D32" s="87"/>
      <c r="E32" s="87">
        <v>0</v>
      </c>
      <c r="F32" s="88">
        <v>1</v>
      </c>
      <c r="G32" s="88">
        <v>0</v>
      </c>
      <c r="H32" s="88"/>
      <c r="I32" s="88"/>
      <c r="J32" s="84"/>
      <c r="K32" s="84"/>
      <c r="L32" s="88"/>
      <c r="M32" s="88"/>
      <c r="N32" s="88"/>
      <c r="O32" s="88"/>
      <c r="P32" s="84"/>
      <c r="Q32" s="84">
        <v>2</v>
      </c>
      <c r="R32" s="84">
        <v>19</v>
      </c>
      <c r="S32" s="84">
        <v>2</v>
      </c>
      <c r="T32" s="85">
        <f t="shared" si="0"/>
        <v>21</v>
      </c>
      <c r="U32" s="89">
        <f t="shared" si="1"/>
        <v>7.5000000000000009</v>
      </c>
      <c r="V32" s="89"/>
      <c r="W32" s="89"/>
      <c r="X32" s="83"/>
      <c r="Y32" s="86">
        <f t="shared" si="2"/>
        <v>0</v>
      </c>
      <c r="Z32" s="77"/>
    </row>
    <row r="33" spans="1:27" ht="18" customHeight="1">
      <c r="A33" s="87">
        <v>24</v>
      </c>
      <c r="B33" s="87">
        <v>12017019186</v>
      </c>
      <c r="C33" s="87" t="s">
        <v>58</v>
      </c>
      <c r="D33" s="87">
        <v>10</v>
      </c>
      <c r="E33" s="87">
        <v>9</v>
      </c>
      <c r="F33" s="88">
        <v>8</v>
      </c>
      <c r="G33" s="88">
        <v>0</v>
      </c>
      <c r="H33" s="88"/>
      <c r="I33" s="88"/>
      <c r="J33" s="84"/>
      <c r="K33" s="84"/>
      <c r="L33" s="88"/>
      <c r="M33" s="88">
        <v>3</v>
      </c>
      <c r="N33" s="88">
        <v>5</v>
      </c>
      <c r="O33" s="88"/>
      <c r="P33" s="84"/>
      <c r="Q33" s="84">
        <v>4</v>
      </c>
      <c r="R33" s="84">
        <v>20</v>
      </c>
      <c r="S33" s="84">
        <v>10</v>
      </c>
      <c r="T33" s="85">
        <f t="shared" si="0"/>
        <v>30</v>
      </c>
      <c r="U33" s="89">
        <f t="shared" si="1"/>
        <v>10.714285714285715</v>
      </c>
      <c r="V33" s="89"/>
      <c r="W33" s="89"/>
      <c r="X33" s="83"/>
      <c r="Y33" s="86">
        <f t="shared" si="2"/>
        <v>0</v>
      </c>
      <c r="Z33" s="77"/>
    </row>
    <row r="34" spans="1:27" ht="18" customHeight="1">
      <c r="A34" s="87">
        <v>25</v>
      </c>
      <c r="B34" s="87">
        <v>12017019196</v>
      </c>
      <c r="C34" s="87" t="s">
        <v>55</v>
      </c>
      <c r="D34" s="87">
        <v>6</v>
      </c>
      <c r="E34" s="87">
        <v>0</v>
      </c>
      <c r="F34" s="88"/>
      <c r="G34" s="88">
        <v>0</v>
      </c>
      <c r="H34" s="88"/>
      <c r="I34" s="88"/>
      <c r="J34" s="84"/>
      <c r="K34" s="84"/>
      <c r="L34" s="88"/>
      <c r="M34" s="88"/>
      <c r="N34" s="88"/>
      <c r="O34" s="88"/>
      <c r="P34" s="84"/>
      <c r="Q34" s="84">
        <v>1</v>
      </c>
      <c r="R34" s="84">
        <v>13</v>
      </c>
      <c r="S34" s="84">
        <v>8.5</v>
      </c>
      <c r="T34" s="85">
        <f t="shared" si="0"/>
        <v>21.5</v>
      </c>
      <c r="U34" s="89">
        <f t="shared" si="1"/>
        <v>7.6785714285714288</v>
      </c>
      <c r="V34" s="89"/>
      <c r="W34" s="89"/>
      <c r="X34" s="83"/>
      <c r="Y34" s="86">
        <f t="shared" si="2"/>
        <v>0</v>
      </c>
      <c r="Z34" s="77"/>
    </row>
    <row r="35" spans="1:27" ht="18" customHeight="1">
      <c r="A35" s="87">
        <v>26</v>
      </c>
      <c r="B35" s="87">
        <v>12017019206</v>
      </c>
      <c r="C35" s="87" t="s">
        <v>72</v>
      </c>
      <c r="D35" s="87">
        <v>6</v>
      </c>
      <c r="E35" s="87">
        <v>9</v>
      </c>
      <c r="F35" s="88">
        <v>13.5</v>
      </c>
      <c r="G35" s="88">
        <v>10.5</v>
      </c>
      <c r="H35" s="88"/>
      <c r="I35" s="88"/>
      <c r="J35" s="84"/>
      <c r="K35" s="84"/>
      <c r="L35" s="88"/>
      <c r="M35" s="88">
        <v>3</v>
      </c>
      <c r="N35" s="88">
        <v>5</v>
      </c>
      <c r="O35" s="88"/>
      <c r="P35" s="84"/>
      <c r="Q35" s="84">
        <v>4</v>
      </c>
      <c r="R35" s="84">
        <v>8</v>
      </c>
      <c r="S35" s="84">
        <v>17</v>
      </c>
      <c r="T35" s="85">
        <f t="shared" si="0"/>
        <v>25</v>
      </c>
      <c r="U35" s="89">
        <f t="shared" si="1"/>
        <v>8.9285714285714288</v>
      </c>
      <c r="V35" s="89"/>
      <c r="W35" s="89"/>
      <c r="X35" s="83"/>
      <c r="Y35" s="86">
        <f t="shared" si="2"/>
        <v>0</v>
      </c>
      <c r="Z35" s="77"/>
    </row>
    <row r="36" spans="1:27" ht="18" customHeight="1">
      <c r="A36" s="87">
        <v>27</v>
      </c>
      <c r="B36" s="87">
        <v>12017019212</v>
      </c>
      <c r="C36" s="87" t="s">
        <v>76</v>
      </c>
      <c r="D36" s="87">
        <v>8</v>
      </c>
      <c r="E36" s="87">
        <v>9</v>
      </c>
      <c r="F36" s="88">
        <v>10.5</v>
      </c>
      <c r="G36" s="88">
        <v>0</v>
      </c>
      <c r="H36" s="88"/>
      <c r="I36" s="88"/>
      <c r="J36" s="84"/>
      <c r="K36" s="84"/>
      <c r="L36" s="88"/>
      <c r="M36" s="88">
        <v>3</v>
      </c>
      <c r="N36" s="88">
        <v>5</v>
      </c>
      <c r="O36" s="88"/>
      <c r="P36" s="84"/>
      <c r="Q36" s="84">
        <v>3</v>
      </c>
      <c r="R36" s="84">
        <v>13</v>
      </c>
      <c r="S36" s="84">
        <v>17.5</v>
      </c>
      <c r="T36" s="85">
        <f>S36+R36</f>
        <v>30.5</v>
      </c>
      <c r="U36" s="89">
        <f t="shared" si="1"/>
        <v>10.892857142857144</v>
      </c>
      <c r="V36" s="89"/>
      <c r="W36" s="89"/>
      <c r="X36" s="83"/>
      <c r="Y36" s="86">
        <f>V36+X36</f>
        <v>0</v>
      </c>
      <c r="Z36" s="77"/>
    </row>
    <row r="37" spans="1:27" s="109" customFormat="1" ht="18" customHeight="1">
      <c r="A37" s="101">
        <v>28</v>
      </c>
      <c r="B37" s="101">
        <v>12017019225</v>
      </c>
      <c r="C37" s="101" t="s">
        <v>87</v>
      </c>
      <c r="D37" s="101">
        <v>0</v>
      </c>
      <c r="E37" s="101">
        <v>0</v>
      </c>
      <c r="F37" s="102">
        <v>0</v>
      </c>
      <c r="G37" s="102">
        <v>0</v>
      </c>
      <c r="H37" s="102"/>
      <c r="I37" s="102"/>
      <c r="J37" s="103"/>
      <c r="K37" s="103"/>
      <c r="L37" s="102"/>
      <c r="M37" s="102"/>
      <c r="N37" s="102"/>
      <c r="O37" s="102"/>
      <c r="P37" s="103"/>
      <c r="Q37" s="103">
        <v>0</v>
      </c>
      <c r="R37" s="103">
        <v>9</v>
      </c>
      <c r="S37" s="103">
        <v>5</v>
      </c>
      <c r="T37" s="104">
        <f>S37+R37</f>
        <v>14</v>
      </c>
      <c r="U37" s="105">
        <f t="shared" si="1"/>
        <v>5</v>
      </c>
      <c r="V37" s="105"/>
      <c r="W37" s="105"/>
      <c r="X37" s="106"/>
      <c r="Y37" s="107">
        <v>0</v>
      </c>
      <c r="Z37" s="108"/>
    </row>
    <row r="38" spans="1:27" ht="18" customHeight="1">
      <c r="A38" s="87">
        <v>29</v>
      </c>
      <c r="B38" s="87">
        <v>12017019226</v>
      </c>
      <c r="C38" s="87" t="s">
        <v>69</v>
      </c>
      <c r="D38" s="87"/>
      <c r="E38" s="87">
        <v>7</v>
      </c>
      <c r="F38" s="88">
        <v>4</v>
      </c>
      <c r="G38" s="88">
        <v>0</v>
      </c>
      <c r="H38" s="88"/>
      <c r="I38" s="88"/>
      <c r="J38" s="84"/>
      <c r="K38" s="84"/>
      <c r="L38" s="88"/>
      <c r="M38" s="88"/>
      <c r="N38" s="88"/>
      <c r="O38" s="88"/>
      <c r="P38" s="84"/>
      <c r="Q38" s="84">
        <v>1</v>
      </c>
      <c r="R38" s="84">
        <v>14</v>
      </c>
      <c r="S38" s="84">
        <v>4</v>
      </c>
      <c r="T38" s="85">
        <f t="shared" si="0"/>
        <v>18</v>
      </c>
      <c r="U38" s="89">
        <f t="shared" si="1"/>
        <v>6.4285714285714288</v>
      </c>
      <c r="V38" s="89"/>
      <c r="W38" s="89"/>
      <c r="X38" s="83"/>
      <c r="Y38" s="86">
        <f t="shared" si="2"/>
        <v>0</v>
      </c>
      <c r="Z38" s="77"/>
    </row>
    <row r="39" spans="1:27" ht="18" customHeight="1">
      <c r="A39" s="87">
        <v>30</v>
      </c>
      <c r="B39" s="87">
        <v>12017019236</v>
      </c>
      <c r="C39" s="87" t="s">
        <v>64</v>
      </c>
      <c r="D39" s="87">
        <v>2</v>
      </c>
      <c r="E39" s="87">
        <v>10</v>
      </c>
      <c r="F39" s="88">
        <v>11.5</v>
      </c>
      <c r="G39" s="88">
        <v>9</v>
      </c>
      <c r="H39" s="88"/>
      <c r="I39" s="88"/>
      <c r="J39" s="84"/>
      <c r="K39" s="84"/>
      <c r="L39" s="88"/>
      <c r="M39" s="88">
        <v>3</v>
      </c>
      <c r="N39" s="88">
        <v>5</v>
      </c>
      <c r="O39" s="88"/>
      <c r="P39" s="84"/>
      <c r="Q39" s="84">
        <v>4</v>
      </c>
      <c r="R39" s="84">
        <v>19</v>
      </c>
      <c r="S39" s="84">
        <v>29.5</v>
      </c>
      <c r="T39" s="85">
        <f t="shared" si="0"/>
        <v>48.5</v>
      </c>
      <c r="U39" s="89">
        <f t="shared" si="1"/>
        <v>17.321428571428573</v>
      </c>
      <c r="V39" s="89"/>
      <c r="W39" s="89"/>
      <c r="X39" s="83"/>
      <c r="Y39" s="86">
        <f t="shared" si="2"/>
        <v>0</v>
      </c>
      <c r="Z39" s="77"/>
    </row>
    <row r="40" spans="1:27">
      <c r="F40" s="100">
        <f>AVERAGE(F10:F39)</f>
        <v>6.5</v>
      </c>
      <c r="G40" s="100">
        <f>AVERAGE(G10:G39)</f>
        <v>2.8333333333333335</v>
      </c>
      <c r="T40" s="94">
        <f>AVERAGE(T9:T39)</f>
        <v>31.887096774193548</v>
      </c>
      <c r="U40" s="93"/>
    </row>
    <row r="41" spans="1:27" ht="18" customHeight="1">
      <c r="U41" s="51">
        <f t="shared" si="1"/>
        <v>0</v>
      </c>
    </row>
    <row r="42" spans="1:27" ht="18" customHeight="1"/>
    <row r="43" spans="1:27" ht="18" customHeight="1"/>
    <row r="44" spans="1:27" ht="18" customHeight="1"/>
    <row r="45" spans="1:27" ht="18" customHeight="1"/>
    <row r="46" spans="1:27" ht="18" customHeight="1">
      <c r="A46" s="96"/>
      <c r="B46" s="97"/>
      <c r="C46" s="98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9"/>
      <c r="U46" s="95"/>
      <c r="V46" s="95"/>
      <c r="W46" s="95"/>
      <c r="X46" s="95"/>
      <c r="Y46" s="95"/>
      <c r="Z46" s="95"/>
      <c r="AA46" s="95"/>
    </row>
    <row r="47" spans="1:27" ht="18" customHeight="1"/>
    <row r="48" spans="1:2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</sheetData>
  <sheetProtection formatCells="0" formatColumns="0" formatRows="0" insertColumns="0" deleteColumns="0"/>
  <mergeCells count="7">
    <mergeCell ref="A7:A9"/>
    <mergeCell ref="D4:F4"/>
    <mergeCell ref="Z8:Z9"/>
    <mergeCell ref="B7:C8"/>
    <mergeCell ref="V2:X2"/>
    <mergeCell ref="V3:X3"/>
    <mergeCell ref="V4:X4"/>
  </mergeCells>
  <phoneticPr fontId="0" type="noConversion"/>
  <printOptions horizontalCentered="1"/>
  <pageMargins left="0.25" right="0.25" top="0.5" bottom="0.75" header="0.25" footer="0.25"/>
  <pageSetup paperSize="9" scale="47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ignoredErrors>
    <ignoredError sqref="Z8:Z9 X8:Y8 V8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Grade Summary</vt:lpstr>
      <vt:lpstr>Course Code</vt:lpstr>
      <vt:lpstr>Grade</vt:lpstr>
      <vt:lpstr>'Course Code'!Print_Area</vt:lpstr>
      <vt:lpstr>'Grade Summary'!Print_Area</vt:lpstr>
      <vt:lpstr>'Course Code'!Print_Titles</vt:lpstr>
      <vt:lpstr>Range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administator</cp:lastModifiedBy>
  <cp:lastPrinted>2010-10-25T06:01:34Z</cp:lastPrinted>
  <dcterms:created xsi:type="dcterms:W3CDTF">2010-08-16T07:00:02Z</dcterms:created>
  <dcterms:modified xsi:type="dcterms:W3CDTF">2013-01-07T06:08:32Z</dcterms:modified>
</cp:coreProperties>
</file>