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80" windowWidth="8310" windowHeight="7920"/>
  </bookViews>
  <sheets>
    <sheet name="export" sheetId="2" r:id="rId1"/>
    <sheet name="Sheet1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Y18" i="2" l="1"/>
  <c r="AG10" i="2" l="1"/>
  <c r="AE10" i="2"/>
  <c r="H22" i="2" l="1"/>
  <c r="H24" i="2"/>
  <c r="H29" i="2"/>
  <c r="H28" i="2"/>
  <c r="H40" i="2"/>
  <c r="H26" i="2"/>
  <c r="H31" i="2"/>
  <c r="H23" i="2"/>
  <c r="H16" i="2"/>
  <c r="H32" i="2"/>
  <c r="H44" i="2"/>
  <c r="H43" i="2"/>
  <c r="H48" i="2"/>
  <c r="H39" i="2"/>
  <c r="H19" i="2"/>
  <c r="H34" i="2"/>
  <c r="H36" i="2"/>
  <c r="H49" i="2"/>
  <c r="H27" i="2"/>
  <c r="H17" i="2"/>
  <c r="H25" i="2"/>
  <c r="H37" i="2"/>
  <c r="H30" i="2"/>
  <c r="H46" i="2"/>
  <c r="H42" i="2"/>
  <c r="H52" i="2"/>
  <c r="H50" i="2"/>
  <c r="H14" i="2"/>
  <c r="H18" i="2"/>
  <c r="H20" i="2"/>
  <c r="H15" i="2"/>
  <c r="H13" i="2"/>
  <c r="H47" i="2"/>
  <c r="H11" i="2"/>
  <c r="H12" i="2"/>
  <c r="H33" i="2"/>
  <c r="H35" i="2"/>
  <c r="H21" i="2"/>
  <c r="N39" i="2" l="1"/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10" i="2"/>
  <c r="Q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10" i="2"/>
  <c r="Y11" i="2"/>
  <c r="Y12" i="2"/>
  <c r="Y13" i="2"/>
  <c r="Y14" i="2"/>
  <c r="Y15" i="2"/>
  <c r="Y16" i="2"/>
  <c r="Y17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10" i="2"/>
  <c r="AA10" i="2" s="1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10" i="2"/>
  <c r="N11" i="2"/>
  <c r="O11" i="2" s="1"/>
  <c r="N12" i="2"/>
  <c r="O12" i="2" s="1"/>
  <c r="N13" i="2"/>
  <c r="O13" i="2" s="1"/>
  <c r="O14" i="2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O38" i="2"/>
  <c r="O39" i="2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O47" i="2" s="1"/>
  <c r="O48" i="2"/>
  <c r="N49" i="2"/>
  <c r="O49" i="2" s="1"/>
  <c r="N50" i="2"/>
  <c r="O50" i="2" s="1"/>
  <c r="N51" i="2"/>
  <c r="O51" i="2" s="1"/>
  <c r="N52" i="2"/>
  <c r="O52" i="2" s="1"/>
  <c r="N10" i="2"/>
  <c r="O10" i="2" s="1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0" i="2"/>
  <c r="J41" i="2"/>
  <c r="J42" i="2"/>
  <c r="J43" i="2"/>
  <c r="J44" i="2"/>
  <c r="J46" i="2"/>
  <c r="J47" i="2"/>
  <c r="J48" i="2"/>
  <c r="J49" i="2"/>
  <c r="J50" i="2"/>
  <c r="J10" i="2"/>
  <c r="P11" i="2"/>
  <c r="Q11" i="2" s="1"/>
  <c r="P20" i="2"/>
  <c r="Q20" i="2" s="1"/>
  <c r="H41" i="2"/>
  <c r="H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2" i="2"/>
  <c r="F10" i="2"/>
  <c r="AE20" i="2" l="1"/>
  <c r="AG20" i="2" s="1"/>
  <c r="P50" i="2"/>
  <c r="Q50" i="2" s="1"/>
  <c r="AE50" i="2" s="1"/>
  <c r="AG50" i="2" s="1"/>
  <c r="P34" i="2"/>
  <c r="Q34" i="2" s="1"/>
  <c r="AE34" i="2" s="1"/>
  <c r="AG34" i="2" s="1"/>
  <c r="AE22" i="2"/>
  <c r="AG22" i="2" s="1"/>
  <c r="P42" i="2"/>
  <c r="Q42" i="2" s="1"/>
  <c r="AA42" i="2" s="1"/>
  <c r="AB42" i="2" s="1"/>
  <c r="AE43" i="2"/>
  <c r="AG43" i="2" s="1"/>
  <c r="AE11" i="2"/>
  <c r="AG11" i="2" s="1"/>
  <c r="P38" i="2"/>
  <c r="Q38" i="2" s="1"/>
  <c r="AA38" i="2" s="1"/>
  <c r="AB38" i="2" s="1"/>
  <c r="P28" i="2"/>
  <c r="Q28" i="2" s="1"/>
  <c r="AA28" i="2" s="1"/>
  <c r="P26" i="2"/>
  <c r="Q26" i="2" s="1"/>
  <c r="AE26" i="2" s="1"/>
  <c r="AG26" i="2" s="1"/>
  <c r="P45" i="2"/>
  <c r="Q45" i="2" s="1"/>
  <c r="P37" i="2"/>
  <c r="Q37" i="2" s="1"/>
  <c r="AA37" i="2" s="1"/>
  <c r="P25" i="2"/>
  <c r="Q25" i="2" s="1"/>
  <c r="AA25" i="2" s="1"/>
  <c r="P39" i="2"/>
  <c r="Q39" i="2" s="1"/>
  <c r="AA39" i="2" s="1"/>
  <c r="P31" i="2"/>
  <c r="Q31" i="2" s="1"/>
  <c r="AA31" i="2" s="1"/>
  <c r="AB31" i="2" s="1"/>
  <c r="P23" i="2"/>
  <c r="Q23" i="2" s="1"/>
  <c r="AA23" i="2" s="1"/>
  <c r="AA11" i="2"/>
  <c r="AB11" i="2" s="1"/>
  <c r="AA20" i="2"/>
  <c r="P48" i="2"/>
  <c r="Q48" i="2" s="1"/>
  <c r="AA48" i="2" s="1"/>
  <c r="P46" i="2"/>
  <c r="Q46" i="2" s="1"/>
  <c r="AA46" i="2" s="1"/>
  <c r="P35" i="2"/>
  <c r="Q35" i="2" s="1"/>
  <c r="AA35" i="2" s="1"/>
  <c r="P32" i="2"/>
  <c r="Q32" i="2" s="1"/>
  <c r="AA32" i="2" s="1"/>
  <c r="P27" i="2"/>
  <c r="Q27" i="2" s="1"/>
  <c r="AA27" i="2" s="1"/>
  <c r="P49" i="2"/>
  <c r="Q49" i="2" s="1"/>
  <c r="AE49" i="2" s="1"/>
  <c r="AG49" i="2" s="1"/>
  <c r="P17" i="2"/>
  <c r="Q17" i="2" s="1"/>
  <c r="AE17" i="2" s="1"/>
  <c r="AG17" i="2" s="1"/>
  <c r="P12" i="2"/>
  <c r="Q12" i="2" s="1"/>
  <c r="AA12" i="2" s="1"/>
  <c r="AB12" i="2" s="1"/>
  <c r="P51" i="2"/>
  <c r="Q51" i="2" s="1"/>
  <c r="P47" i="2"/>
  <c r="Q47" i="2" s="1"/>
  <c r="AE47" i="2" s="1"/>
  <c r="AG47" i="2" s="1"/>
  <c r="P19" i="2"/>
  <c r="Q19" i="2" s="1"/>
  <c r="AA19" i="2" s="1"/>
  <c r="AB19" i="2" s="1"/>
  <c r="P14" i="2"/>
  <c r="Q14" i="2" s="1"/>
  <c r="AE14" i="2" s="1"/>
  <c r="AG14" i="2" s="1"/>
  <c r="P41" i="2"/>
  <c r="Q41" i="2" s="1"/>
  <c r="AE41" i="2" s="1"/>
  <c r="AG41" i="2" s="1"/>
  <c r="P33" i="2"/>
  <c r="Q33" i="2" s="1"/>
  <c r="AA33" i="2" s="1"/>
  <c r="AB33" i="2" s="1"/>
  <c r="P29" i="2"/>
  <c r="Q29" i="2" s="1"/>
  <c r="AA29" i="2" s="1"/>
  <c r="P21" i="2"/>
  <c r="Q21" i="2" s="1"/>
  <c r="AA21" i="2" s="1"/>
  <c r="P43" i="2"/>
  <c r="Q43" i="2" s="1"/>
  <c r="AA43" i="2" s="1"/>
  <c r="AB43" i="2" s="1"/>
  <c r="P18" i="2"/>
  <c r="Q18" i="2" s="1"/>
  <c r="AA18" i="2" s="1"/>
  <c r="P13" i="2"/>
  <c r="Q13" i="2" s="1"/>
  <c r="AE13" i="2" s="1"/>
  <c r="AG13" i="2" s="1"/>
  <c r="P52" i="2"/>
  <c r="Q52" i="2" s="1"/>
  <c r="AE52" i="2" s="1"/>
  <c r="AG52" i="2" s="1"/>
  <c r="P44" i="2"/>
  <c r="Q44" i="2" s="1"/>
  <c r="AA44" i="2" s="1"/>
  <c r="AB44" i="2" s="1"/>
  <c r="P40" i="2"/>
  <c r="Q40" i="2" s="1"/>
  <c r="AA40" i="2" s="1"/>
  <c r="P24" i="2"/>
  <c r="Q24" i="2" s="1"/>
  <c r="AE24" i="2" s="1"/>
  <c r="AG24" i="2" s="1"/>
  <c r="P16" i="2"/>
  <c r="Q16" i="2" s="1"/>
  <c r="AA16" i="2" s="1"/>
  <c r="AB16" i="2" s="1"/>
  <c r="P36" i="2"/>
  <c r="Q36" i="2" s="1"/>
  <c r="AE36" i="2" s="1"/>
  <c r="AG36" i="2" s="1"/>
  <c r="P30" i="2"/>
  <c r="Q30" i="2" s="1"/>
  <c r="AE30" i="2" s="1"/>
  <c r="AG30" i="2" s="1"/>
  <c r="P22" i="2"/>
  <c r="Q22" i="2" s="1"/>
  <c r="AA22" i="2" s="1"/>
  <c r="P15" i="2"/>
  <c r="Q15" i="2" s="1"/>
  <c r="AA15" i="2" s="1"/>
  <c r="AA50" i="2" l="1"/>
  <c r="AE27" i="2"/>
  <c r="AG27" i="2" s="1"/>
  <c r="AA34" i="2"/>
  <c r="AB34" i="2" s="1"/>
  <c r="AE19" i="2"/>
  <c r="AG19" i="2" s="1"/>
  <c r="AE44" i="2"/>
  <c r="AG44" i="2" s="1"/>
  <c r="AE35" i="2"/>
  <c r="AG35" i="2" s="1"/>
  <c r="AE28" i="2"/>
  <c r="AG28" i="2" s="1"/>
  <c r="AE29" i="2"/>
  <c r="AG29" i="2" s="1"/>
  <c r="AE15" i="2"/>
  <c r="AG15" i="2" s="1"/>
  <c r="AE21" i="2"/>
  <c r="AG21" i="2" s="1"/>
  <c r="AE37" i="2"/>
  <c r="AG37" i="2" s="1"/>
  <c r="AE18" i="2"/>
  <c r="AG18" i="2" s="1"/>
  <c r="AA26" i="2"/>
  <c r="AE38" i="2"/>
  <c r="AG38" i="2" s="1"/>
  <c r="AE23" i="2"/>
  <c r="AG23" i="2" s="1"/>
  <c r="AE39" i="2"/>
  <c r="AG39" i="2" s="1"/>
  <c r="AE42" i="2"/>
  <c r="AG42" i="2" s="1"/>
  <c r="AE12" i="2"/>
  <c r="AG12" i="2" s="1"/>
  <c r="AE32" i="2"/>
  <c r="AG32" i="2" s="1"/>
  <c r="AE48" i="2"/>
  <c r="AG48" i="2" s="1"/>
  <c r="AE25" i="2"/>
  <c r="AG25" i="2" s="1"/>
  <c r="AE16" i="2"/>
  <c r="AG16" i="2" s="1"/>
  <c r="AE31" i="2"/>
  <c r="AG31" i="2" s="1"/>
  <c r="AE40" i="2"/>
  <c r="AG40" i="2" s="1"/>
  <c r="AE33" i="2"/>
  <c r="AG33" i="2" s="1"/>
  <c r="AE46" i="2"/>
  <c r="AG46" i="2" s="1"/>
  <c r="AA45" i="2"/>
  <c r="AB45" i="2" s="1"/>
  <c r="AE45" i="2"/>
  <c r="AG45" i="2" s="1"/>
  <c r="AA51" i="2"/>
  <c r="AB51" i="2" s="1"/>
  <c r="AE51" i="2"/>
  <c r="AG51" i="2" s="1"/>
  <c r="AB23" i="2"/>
  <c r="AB32" i="2"/>
  <c r="AB50" i="2"/>
  <c r="AB25" i="2"/>
  <c r="AB39" i="2"/>
  <c r="AB35" i="2"/>
  <c r="AA14" i="2"/>
  <c r="AB14" i="2" s="1"/>
  <c r="AA30" i="2"/>
  <c r="AA41" i="2"/>
  <c r="AB41" i="2" s="1"/>
  <c r="AA36" i="2"/>
  <c r="AB36" i="2" s="1"/>
  <c r="AA17" i="2"/>
  <c r="AB17" i="2" s="1"/>
  <c r="AA24" i="2"/>
  <c r="AA52" i="2"/>
  <c r="AB52" i="2" s="1"/>
  <c r="AA47" i="2"/>
  <c r="AB47" i="2" s="1"/>
  <c r="AA13" i="2"/>
  <c r="AB13" i="2" s="1"/>
  <c r="AA49" i="2"/>
  <c r="AB49" i="2" s="1"/>
  <c r="AB46" i="2"/>
  <c r="AB40" i="2"/>
  <c r="AB37" i="2"/>
  <c r="AB29" i="2"/>
  <c r="AB28" i="2"/>
  <c r="AB27" i="2"/>
  <c r="AB26" i="2"/>
  <c r="AB22" i="2"/>
  <c r="AB21" i="2"/>
  <c r="AB20" i="2"/>
  <c r="AB18" i="2"/>
  <c r="AB10" i="2"/>
  <c r="AB48" i="2"/>
  <c r="AB30" i="2" l="1"/>
  <c r="AB24" i="2"/>
  <c r="AB15" i="2"/>
</calcChain>
</file>

<file path=xl/sharedStrings.xml><?xml version="1.0" encoding="utf-8"?>
<sst xmlns="http://schemas.openxmlformats.org/spreadsheetml/2006/main" count="78" uniqueCount="75">
  <si>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</si>
  <si>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</si>
  <si>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</si>
  <si>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</si>
  <si>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</si>
  <si>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</si>
  <si>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EE416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</si>
  <si>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</si>
  <si>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</si>
  <si>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</si>
  <si>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</si>
  <si>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</si>
  <si>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</si>
  <si>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</si>
  <si>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</si>
  <si>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</si>
  <si>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</si>
  <si>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</si>
  <si>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WALEED BILAL</t>
  </si>
  <si>
    <t>BILAL NAZIR</t>
  </si>
  <si>
    <t>SHAMEEL AHMED</t>
  </si>
  <si>
    <t>RIZWAN FAZIL</t>
  </si>
  <si>
    <t>YASIR SHABBIR KHAN</t>
  </si>
  <si>
    <t>MUHAMMAD AAMIR RIAZ</t>
  </si>
  <si>
    <t>MUHAMMAD BILAL KHAN</t>
  </si>
  <si>
    <t>IRFAN MUREED HUSSAIN</t>
  </si>
  <si>
    <t>SHEHRAN SAFDAR</t>
  </si>
  <si>
    <t>RANA HAMMAD ZAHEER</t>
  </si>
  <si>
    <t>IBRAR HUSSAIN</t>
  </si>
  <si>
    <t>INTISAR AHMED</t>
  </si>
  <si>
    <t>MUHAMMAD AWAIS</t>
  </si>
  <si>
    <t>BILAL ABDULLAH</t>
  </si>
  <si>
    <t>UBAID BIN TAHIR</t>
  </si>
  <si>
    <t>ASADULLAH NASIR</t>
  </si>
  <si>
    <t>MUHAMMAD BABAR</t>
  </si>
  <si>
    <t>BILAL HASSAN</t>
  </si>
  <si>
    <t>KAZIM MAQSOOD</t>
  </si>
  <si>
    <t>MUHAMMAD ASIF</t>
  </si>
  <si>
    <t>SADDAM HUSSAIN</t>
  </si>
  <si>
    <t>HASSAN EJAZ</t>
  </si>
  <si>
    <t>HAIDER ALI JAVAID</t>
  </si>
  <si>
    <t>MUHAMMAD SAAD UZAIR BAIG</t>
  </si>
  <si>
    <t>MUHAMMAD ZUBAIR YASIN</t>
  </si>
  <si>
    <t>SALMAN TARIQ</t>
  </si>
  <si>
    <t>SHAHZAD KHURAM</t>
  </si>
  <si>
    <t>HAFIZ JAWAD AKHTAR</t>
  </si>
  <si>
    <t>MUHAMMAD RIZWAN QAYYUM</t>
  </si>
  <si>
    <t>MUHAMMAD REHAN SALEEM</t>
  </si>
  <si>
    <t>MUHAMMAD FAIZAN AKHTAR</t>
  </si>
  <si>
    <t>MUHAMMAD FURQAN</t>
  </si>
  <si>
    <t>MUHAMMAD QADIR SIDDIQUI</t>
  </si>
  <si>
    <t>HAMMAD ZIA</t>
  </si>
  <si>
    <t>MUHAMMAD KHALID HASSAN</t>
  </si>
  <si>
    <t>IMRAN RAZA</t>
  </si>
  <si>
    <t>SYED KAMRAN HASSAN</t>
  </si>
  <si>
    <t>ABDUL RAUF</t>
  </si>
  <si>
    <t>Email:   syed.mohsin@umt.edu.pk</t>
  </si>
  <si>
    <r>
      <t>Resource Person</t>
    </r>
    <r>
      <rPr>
        <sz val="11"/>
        <color theme="1"/>
        <rFont val="Calibri"/>
        <family val="2"/>
        <scheme val="minor"/>
      </rPr>
      <t>:    Syed Mohsin Ali</t>
    </r>
  </si>
  <si>
    <t>Presentation</t>
  </si>
  <si>
    <t>MUHAMMAD SHAHAN RASHID</t>
  </si>
  <si>
    <t xml:space="preserve">                               </t>
  </si>
  <si>
    <t>Midterm</t>
  </si>
  <si>
    <t>Presentation+ assignment</t>
  </si>
  <si>
    <t>LAB</t>
  </si>
  <si>
    <t>End Term</t>
  </si>
  <si>
    <t xml:space="preserve">Quizes                                             </t>
  </si>
  <si>
    <t>Quiz</t>
  </si>
  <si>
    <t xml:space="preserve">Total </t>
  </si>
  <si>
    <t>SYED MUHAMMAD SUMRAIZ</t>
  </si>
  <si>
    <t>C</t>
  </si>
  <si>
    <t>HAFIZ MUHAMMAD LIAQAT</t>
  </si>
  <si>
    <r>
      <rPr>
        <b/>
        <u/>
        <sz val="11"/>
        <color theme="1"/>
        <rFont val="Calibri"/>
        <family val="2"/>
        <scheme val="minor"/>
      </rPr>
      <t xml:space="preserve">          Resource Person          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</si>
  <si>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u/>
        <sz val="11"/>
        <color theme="1"/>
        <rFont val="Calibri"/>
        <family val="2"/>
        <scheme val="minor"/>
      </rPr>
      <t xml:space="preserve">        Chairman        </t>
    </r>
    <r>
      <rPr>
        <u/>
        <sz val="11"/>
        <color theme="1"/>
        <rFont val="Calibri"/>
        <family val="2"/>
        <scheme val="minor"/>
      </rPr>
      <t xml:space="preserve">    </t>
    </r>
  </si>
  <si>
    <r>
      <t xml:space="preserve">Course Title:   </t>
    </r>
    <r>
      <rPr>
        <sz val="11"/>
        <color theme="1"/>
        <rFont val="Calibri"/>
        <family val="2"/>
        <scheme val="minor"/>
      </rPr>
      <t>Instrumentation and Measurements</t>
    </r>
  </si>
  <si>
    <t>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</si>
</sst>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rgb="FF000066"/>
      <name val="Verdan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2" fontId="0" fillId="0" borderId="0" xfId="0" applyNumberFormat="1"/>
    <xf numFmtId="0" fontId="0" fillId="34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2" fontId="0" fillId="0" borderId="0" xfId="0" applyNumberFormat="1" applyBorder="1" applyAlignment="1">
      <alignment wrapText="1"/>
    </xf>
    <xf numFmtId="164" fontId="0" fillId="34" borderId="1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8" fillId="34" borderId="11" xfId="0" applyFont="1" applyFill="1" applyBorder="1" applyAlignment="1">
      <alignment horizontal="center" wrapText="1"/>
    </xf>
    <xf numFmtId="2" fontId="0" fillId="34" borderId="11" xfId="0" applyNumberFormat="1" applyFont="1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4" borderId="11" xfId="0" applyFont="1" applyFill="1" applyBorder="1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164" fontId="16" fillId="0" borderId="15" xfId="0" applyNumberFormat="1" applyFont="1" applyBorder="1" applyAlignment="1">
      <alignment wrapText="1"/>
    </xf>
    <xf numFmtId="164" fontId="16" fillId="0" borderId="11" xfId="0" applyNumberFormat="1" applyFont="1" applyBorder="1" applyAlignment="1">
      <alignment wrapText="1"/>
    </xf>
    <xf numFmtId="164" fontId="16" fillId="0" borderId="22" xfId="0" applyNumberFormat="1" applyFont="1" applyBorder="1" applyAlignment="1">
      <alignment wrapText="1"/>
    </xf>
    <xf numFmtId="164" fontId="16" fillId="0" borderId="21" xfId="0" applyNumberFormat="1" applyFont="1" applyBorder="1" applyAlignment="1">
      <alignment wrapText="1"/>
    </xf>
    <xf numFmtId="0" fontId="0" fillId="34" borderId="22" xfId="0" applyFont="1" applyFill="1" applyBorder="1" applyAlignment="1">
      <alignment wrapText="1"/>
    </xf>
    <xf numFmtId="164" fontId="0" fillId="34" borderId="22" xfId="0" applyNumberFormat="1" applyFont="1" applyFill="1" applyBorder="1" applyAlignment="1">
      <alignment wrapText="1"/>
    </xf>
    <xf numFmtId="2" fontId="0" fillId="34" borderId="22" xfId="0" applyNumberFormat="1" applyFont="1" applyFill="1" applyBorder="1" applyAlignment="1">
      <alignment wrapText="1"/>
    </xf>
    <xf numFmtId="0" fontId="18" fillId="34" borderId="22" xfId="0" applyFont="1" applyFill="1" applyBorder="1" applyAlignment="1">
      <alignment horizontal="center" wrapText="1"/>
    </xf>
    <xf numFmtId="164" fontId="16" fillId="0" borderId="23" xfId="0" applyNumberFormat="1" applyFont="1" applyBorder="1" applyAlignment="1">
      <alignment wrapText="1"/>
    </xf>
    <xf numFmtId="0" fontId="16" fillId="0" borderId="24" xfId="0" applyFont="1" applyBorder="1" applyAlignment="1">
      <alignment horizontal="center"/>
    </xf>
    <xf numFmtId="0" fontId="16" fillId="0" borderId="26" xfId="0" applyFont="1" applyBorder="1" applyAlignment="1">
      <alignment wrapText="1"/>
    </xf>
    <xf numFmtId="0" fontId="16" fillId="0" borderId="27" xfId="0" applyFont="1" applyBorder="1" applyAlignment="1">
      <alignment horizontal="center" wrapText="1"/>
    </xf>
    <xf numFmtId="2" fontId="16" fillId="0" borderId="26" xfId="0" applyNumberFormat="1" applyFont="1" applyBorder="1" applyAlignment="1">
      <alignment wrapText="1"/>
    </xf>
    <xf numFmtId="0" fontId="16" fillId="0" borderId="27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6" fillId="0" borderId="32" xfId="0" applyFont="1" applyBorder="1" applyAlignment="1">
      <alignment wrapText="1"/>
    </xf>
    <xf numFmtId="0" fontId="16" fillId="33" borderId="33" xfId="0" applyFont="1" applyFill="1" applyBorder="1" applyAlignment="1">
      <alignment wrapText="1"/>
    </xf>
    <xf numFmtId="2" fontId="16" fillId="34" borderId="21" xfId="0" applyNumberFormat="1" applyFont="1" applyFill="1" applyBorder="1" applyAlignment="1">
      <alignment wrapText="1"/>
    </xf>
    <xf numFmtId="164" fontId="16" fillId="34" borderId="34" xfId="0" applyNumberFormat="1" applyFont="1" applyFill="1" applyBorder="1" applyAlignment="1">
      <alignment wrapText="1"/>
    </xf>
    <xf numFmtId="0" fontId="16" fillId="34" borderId="32" xfId="0" applyFont="1" applyFill="1" applyBorder="1" applyAlignment="1">
      <alignment wrapText="1"/>
    </xf>
    <xf numFmtId="2" fontId="16" fillId="34" borderId="32" xfId="0" applyNumberFormat="1" applyFont="1" applyFill="1" applyBorder="1" applyAlignment="1">
      <alignment wrapText="1"/>
    </xf>
    <xf numFmtId="164" fontId="16" fillId="34" borderId="32" xfId="0" applyNumberFormat="1" applyFont="1" applyFill="1" applyBorder="1" applyAlignment="1">
      <alignment wrapText="1"/>
    </xf>
    <xf numFmtId="2" fontId="16" fillId="35" borderId="32" xfId="0" applyNumberFormat="1" applyFont="1" applyFill="1" applyBorder="1" applyAlignment="1">
      <alignment wrapText="1"/>
    </xf>
    <xf numFmtId="164" fontId="16" fillId="0" borderId="33" xfId="0" applyNumberFormat="1" applyFont="1" applyBorder="1" applyAlignment="1">
      <alignment wrapText="1"/>
    </xf>
    <xf numFmtId="1" fontId="16" fillId="0" borderId="34" xfId="0" applyNumberFormat="1" applyFont="1" applyBorder="1" applyAlignment="1">
      <alignment wrapText="1"/>
    </xf>
    <xf numFmtId="2" fontId="16" fillId="0" borderId="34" xfId="0" applyNumberFormat="1" applyFont="1" applyBorder="1" applyAlignment="1">
      <alignment wrapText="1"/>
    </xf>
    <xf numFmtId="0" fontId="16" fillId="0" borderId="16" xfId="0" applyFont="1" applyBorder="1" applyAlignment="1">
      <alignment horizontal="center" textRotation="45"/>
    </xf>
    <xf numFmtId="0" fontId="16" fillId="0" borderId="17" xfId="0" applyFont="1" applyBorder="1" applyAlignment="1">
      <alignment horizontal="center" textRotation="45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8" xfId="0" applyFont="1" applyBorder="1" applyAlignment="1">
      <alignment horizontal="center" textRotation="45" wrapText="1"/>
    </xf>
    <xf numFmtId="0" fontId="16" fillId="0" borderId="29" xfId="0" applyFont="1" applyBorder="1" applyAlignment="1">
      <alignment horizontal="center" textRotation="45" wrapText="1"/>
    </xf>
    <xf numFmtId="0" fontId="16" fillId="0" borderId="30" xfId="0" applyFont="1" applyBorder="1" applyAlignment="1">
      <alignment horizontal="center" textRotation="45" wrapText="1"/>
    </xf>
    <xf numFmtId="0" fontId="16" fillId="0" borderId="28" xfId="0" applyFont="1" applyBorder="1" applyAlignment="1">
      <alignment wrapText="1"/>
    </xf>
    <xf numFmtId="0" fontId="16" fillId="0" borderId="33" xfId="0" applyFont="1" applyBorder="1" applyAlignment="1">
      <alignment wrapText="1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123825</xdr:rowOff>
    </xdr:from>
    <xdr:to>
      <xdr:col>2</xdr:col>
      <xdr:colOff>114300</xdr:colOff>
      <xdr:row>2</xdr:row>
      <xdr:rowOff>190500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590550" y="123825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topLeftCell="A2" workbookViewId="0">
      <selection activeCell="AK9" sqref="AK9"/>
    </sheetView>
  </sheetViews>
  <sheetFormatPr defaultRowHeight="15" x14ac:dyDescent="0.25"/>
  <cols>
    <col min="1" max="1" width="5.140625" bestFit="1" customWidth="1"/>
    <col min="2" max="2" width="10.5703125" bestFit="1" customWidth="1"/>
    <col min="3" max="3" width="28" customWidth="1"/>
    <col min="4" max="4" width="3" bestFit="1" customWidth="1"/>
    <col min="5" max="5" width="3.5703125" hidden="1" customWidth="1"/>
    <col min="6" max="6" width="3.140625" customWidth="1"/>
    <col min="7" max="7" width="5.140625" hidden="1" customWidth="1"/>
    <col min="8" max="8" width="3.5703125" customWidth="1"/>
    <col min="9" max="9" width="6.42578125" hidden="1" customWidth="1"/>
    <col min="10" max="10" width="3.42578125" customWidth="1"/>
    <col min="11" max="11" width="3" customWidth="1"/>
    <col min="12" max="12" width="2.7109375" customWidth="1"/>
    <col min="13" max="13" width="7.5703125" hidden="1" customWidth="1"/>
    <col min="14" max="14" width="3.7109375" customWidth="1"/>
    <col min="15" max="15" width="15.28515625" hidden="1" customWidth="1"/>
    <col min="16" max="16" width="5.42578125" style="1" hidden="1" customWidth="1"/>
    <col min="17" max="17" width="5.28515625" style="1" customWidth="1"/>
    <col min="18" max="19" width="3.42578125" customWidth="1"/>
    <col min="20" max="20" width="2.85546875" customWidth="1"/>
    <col min="21" max="21" width="6.140625" hidden="1" customWidth="1"/>
    <col min="22" max="22" width="7.7109375" customWidth="1"/>
    <col min="23" max="23" width="12.7109375" customWidth="1"/>
    <col min="24" max="24" width="5.140625" hidden="1" customWidth="1"/>
    <col min="25" max="25" width="8.5703125" customWidth="1"/>
    <col min="26" max="26" width="5.28515625" hidden="1" customWidth="1"/>
    <col min="27" max="27" width="9.42578125" hidden="1" customWidth="1"/>
    <col min="28" max="28" width="0.140625" customWidth="1"/>
    <col min="29" max="29" width="7.28515625" hidden="1" customWidth="1"/>
    <col min="30" max="30" width="5.28515625" customWidth="1"/>
    <col min="31" max="31" width="6.85546875" customWidth="1"/>
    <col min="32" max="32" width="5.28515625" customWidth="1"/>
    <col min="33" max="33" width="6.140625" customWidth="1"/>
    <col min="34" max="34" width="6.5703125" hidden="1" customWidth="1"/>
    <col min="35" max="35" width="6.42578125" hidden="1" customWidth="1"/>
    <col min="36" max="36" width="5.42578125" customWidth="1"/>
  </cols>
  <sheetData>
    <row r="1" spans="1:36" ht="22.5" customHeight="1" x14ac:dyDescent="0.25">
      <c r="A1" s="49"/>
      <c r="B1" s="49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 t="s">
        <v>1</v>
      </c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6" ht="17.25" customHeight="1" x14ac:dyDescent="0.25">
      <c r="A2" s="49"/>
      <c r="B2" s="49"/>
      <c r="C2" s="52" t="s">
        <v>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1" t="s">
        <v>3</v>
      </c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spans="1:36" ht="19.5" customHeight="1" x14ac:dyDescent="0.25">
      <c r="A3" s="49"/>
      <c r="B3" s="49"/>
      <c r="C3" s="52" t="s">
        <v>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1" t="s">
        <v>5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6" ht="24.75" customHeight="1" x14ac:dyDescent="0.25">
      <c r="A4" s="49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36" ht="15" customHeight="1" x14ac:dyDescent="0.25">
      <c r="A5" s="53" t="s">
        <v>6</v>
      </c>
      <c r="B5" s="53"/>
      <c r="C5" s="53"/>
      <c r="D5" s="53" t="s">
        <v>73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2" t="s">
        <v>7</v>
      </c>
      <c r="AC5" s="52"/>
      <c r="AD5" s="52"/>
      <c r="AE5" s="52"/>
      <c r="AF5" s="52"/>
      <c r="AG5" s="52"/>
      <c r="AH5" s="52"/>
      <c r="AI5" s="52"/>
    </row>
    <row r="6" spans="1:36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3"/>
      <c r="AC6" s="49"/>
      <c r="AD6" s="49"/>
      <c r="AE6" s="49"/>
      <c r="AF6" s="49"/>
      <c r="AG6" s="49"/>
      <c r="AH6" s="49"/>
      <c r="AI6" s="49"/>
    </row>
    <row r="7" spans="1:36" x14ac:dyDescent="0.25">
      <c r="A7" s="53" t="s">
        <v>57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53"/>
      <c r="S7" s="53"/>
      <c r="T7" s="53"/>
      <c r="U7" s="53"/>
      <c r="V7" s="54"/>
      <c r="W7" s="54"/>
      <c r="X7" s="53" t="s">
        <v>56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6" ht="15.75" thickBo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6" ht="36.75" customHeight="1" thickTop="1" thickBot="1" x14ac:dyDescent="0.3">
      <c r="A9" s="56" t="s">
        <v>8</v>
      </c>
      <c r="B9" s="56" t="s">
        <v>9</v>
      </c>
      <c r="C9" s="58" t="s">
        <v>10</v>
      </c>
      <c r="D9" s="65" t="s">
        <v>65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30"/>
      <c r="P9" s="31" t="s">
        <v>67</v>
      </c>
      <c r="Q9" s="32" t="s">
        <v>66</v>
      </c>
      <c r="R9" s="60" t="s">
        <v>12</v>
      </c>
      <c r="S9" s="61"/>
      <c r="T9" s="62"/>
      <c r="U9" s="30" t="s">
        <v>11</v>
      </c>
      <c r="V9" s="30" t="s">
        <v>58</v>
      </c>
      <c r="W9" s="30" t="s">
        <v>62</v>
      </c>
      <c r="X9" s="30" t="s">
        <v>13</v>
      </c>
      <c r="Y9" s="30" t="s">
        <v>61</v>
      </c>
      <c r="Z9" s="30" t="s">
        <v>63</v>
      </c>
      <c r="AA9" s="30" t="s">
        <v>14</v>
      </c>
      <c r="AB9" s="30"/>
      <c r="AC9" s="30" t="s">
        <v>15</v>
      </c>
      <c r="AD9" s="30" t="s">
        <v>64</v>
      </c>
      <c r="AE9" s="30" t="s">
        <v>74</v>
      </c>
      <c r="AF9" s="33" t="s">
        <v>63</v>
      </c>
      <c r="AG9" s="30" t="s">
        <v>16</v>
      </c>
      <c r="AH9" s="34"/>
      <c r="AI9" s="63" t="s">
        <v>17</v>
      </c>
      <c r="AJ9" s="47" t="s">
        <v>17</v>
      </c>
    </row>
    <row r="10" spans="1:36" ht="16.5" thickTop="1" thickBot="1" x14ac:dyDescent="0.3">
      <c r="A10" s="56"/>
      <c r="B10" s="57"/>
      <c r="C10" s="59"/>
      <c r="D10" s="35">
        <v>10</v>
      </c>
      <c r="E10" s="36">
        <v>15</v>
      </c>
      <c r="F10" s="36">
        <f t="shared" ref="F10" si="0">E10*2/3</f>
        <v>10</v>
      </c>
      <c r="G10" s="36">
        <v>12</v>
      </c>
      <c r="H10" s="36">
        <f t="shared" ref="H10" si="1">G10*5/6</f>
        <v>10</v>
      </c>
      <c r="I10" s="36">
        <v>15</v>
      </c>
      <c r="J10" s="36">
        <f t="shared" ref="J10" si="2">I10*2/3</f>
        <v>10</v>
      </c>
      <c r="K10" s="36">
        <v>10</v>
      </c>
      <c r="L10" s="36">
        <v>10</v>
      </c>
      <c r="M10" s="36">
        <v>20</v>
      </c>
      <c r="N10" s="36">
        <f t="shared" ref="N10" si="3">M10/2</f>
        <v>10</v>
      </c>
      <c r="O10" s="37">
        <f t="shared" ref="O10" si="4">(L10+N10)/2</f>
        <v>10</v>
      </c>
      <c r="P10" s="38">
        <v>50</v>
      </c>
      <c r="Q10" s="39">
        <f t="shared" ref="Q10" si="5">P10*0.24</f>
        <v>12</v>
      </c>
      <c r="R10" s="40">
        <v>10</v>
      </c>
      <c r="S10" s="40">
        <v>10</v>
      </c>
      <c r="T10" s="40">
        <v>10</v>
      </c>
      <c r="U10" s="41">
        <f t="shared" ref="U10" si="6">SUM(T10,S10,R10)/6</f>
        <v>5</v>
      </c>
      <c r="V10" s="40">
        <v>10</v>
      </c>
      <c r="W10" s="42">
        <f t="shared" ref="W10" si="7">SUM(V10,T10,S10,R10)/5</f>
        <v>8</v>
      </c>
      <c r="X10" s="40">
        <v>40</v>
      </c>
      <c r="Y10" s="39">
        <f t="shared" ref="Y10" si="8">X10/2</f>
        <v>20</v>
      </c>
      <c r="Z10" s="39">
        <v>20</v>
      </c>
      <c r="AA10" s="39">
        <f t="shared" ref="AA10" si="9">SUM(Z10,Y10,W10,Q10)</f>
        <v>60</v>
      </c>
      <c r="AB10" s="43">
        <f t="shared" ref="AB10" si="10">AA10*2/3</f>
        <v>40</v>
      </c>
      <c r="AC10" s="36">
        <v>50</v>
      </c>
      <c r="AD10" s="36">
        <f t="shared" ref="AD10" si="11">AC10*0.8</f>
        <v>40</v>
      </c>
      <c r="AE10" s="44">
        <f t="shared" ref="AE10:AE52" si="12">SUM(AD10,Y10,W10,Q10)</f>
        <v>80</v>
      </c>
      <c r="AF10" s="23">
        <v>20</v>
      </c>
      <c r="AG10" s="45">
        <f t="shared" ref="AG10:AG52" si="13">SUM(AE10,AF10)</f>
        <v>100</v>
      </c>
      <c r="AH10" s="46"/>
      <c r="AI10" s="64"/>
      <c r="AJ10" s="48"/>
    </row>
    <row r="11" spans="1:36" ht="18.75" customHeight="1" thickTop="1" thickBot="1" x14ac:dyDescent="0.3">
      <c r="A11" s="15">
        <v>1</v>
      </c>
      <c r="B11" s="17">
        <v>70920042</v>
      </c>
      <c r="C11" s="17" t="s">
        <v>18</v>
      </c>
      <c r="D11" s="24"/>
      <c r="E11" s="27"/>
      <c r="F11" s="24">
        <f t="shared" ref="F11:F44" si="14">E11*2/3</f>
        <v>0</v>
      </c>
      <c r="G11" s="27"/>
      <c r="H11" s="25">
        <f t="shared" ref="H11:H37" si="15">G11*5/6</f>
        <v>0</v>
      </c>
      <c r="I11" s="27" t="s">
        <v>60</v>
      </c>
      <c r="J11" s="25">
        <v>0</v>
      </c>
      <c r="K11" s="24">
        <v>4</v>
      </c>
      <c r="L11" s="24">
        <v>0</v>
      </c>
      <c r="M11" s="24"/>
      <c r="N11" s="24">
        <f>M11/2</f>
        <v>0</v>
      </c>
      <c r="O11" s="24">
        <f t="shared" ref="O11:O52" si="16">(L11+N11)/2</f>
        <v>0</v>
      </c>
      <c r="P11" s="26">
        <f>SUM(H11,J11,K11,L11,N11)</f>
        <v>4</v>
      </c>
      <c r="Q11" s="25">
        <f t="shared" ref="Q11:Q52" si="17">P11*0.24</f>
        <v>0.96</v>
      </c>
      <c r="R11" s="24"/>
      <c r="S11" s="24"/>
      <c r="T11" s="24"/>
      <c r="U11" s="26">
        <f t="shared" ref="U11:U52" si="18">SUM(T11,S11,R11)/6</f>
        <v>0</v>
      </c>
      <c r="V11" s="24"/>
      <c r="W11" s="25">
        <f t="shared" ref="W11:W52" si="19">SUM(V11,T11,S11,R11)/5</f>
        <v>0</v>
      </c>
      <c r="X11" s="27">
        <v>16</v>
      </c>
      <c r="Y11" s="25">
        <f t="shared" ref="Y11:Y52" si="20">X11/2</f>
        <v>8</v>
      </c>
      <c r="Z11" s="25">
        <v>10.039999999999999</v>
      </c>
      <c r="AA11" s="25">
        <f t="shared" ref="AA11:AA52" si="21">SUM(Z11,Y11,W11,Q11)</f>
        <v>19</v>
      </c>
      <c r="AB11" s="26">
        <f t="shared" ref="AB11:AB52" si="22">AA11*2/3</f>
        <v>12.666666666666666</v>
      </c>
      <c r="AC11" s="24">
        <v>3.5</v>
      </c>
      <c r="AD11" s="24">
        <f t="shared" ref="AD11:AD52" si="23">AC11*0.8</f>
        <v>2.8000000000000003</v>
      </c>
      <c r="AE11" s="28">
        <f t="shared" si="12"/>
        <v>11.760000000000002</v>
      </c>
      <c r="AF11" s="22">
        <v>10.039999999999999</v>
      </c>
      <c r="AG11" s="45">
        <f t="shared" si="13"/>
        <v>21.8</v>
      </c>
      <c r="AH11" s="10"/>
      <c r="AI11" s="6"/>
      <c r="AJ11" s="29"/>
    </row>
    <row r="12" spans="1:36" ht="18.75" customHeight="1" thickTop="1" thickBot="1" x14ac:dyDescent="0.3">
      <c r="A12" s="16">
        <v>2</v>
      </c>
      <c r="B12" s="17">
        <v>71020018</v>
      </c>
      <c r="C12" s="17" t="s">
        <v>70</v>
      </c>
      <c r="D12" s="2">
        <v>3</v>
      </c>
      <c r="E12" s="2">
        <v>7</v>
      </c>
      <c r="F12" s="2">
        <f t="shared" si="14"/>
        <v>4.666666666666667</v>
      </c>
      <c r="G12" s="2"/>
      <c r="H12" s="11">
        <f t="shared" si="15"/>
        <v>0</v>
      </c>
      <c r="I12" s="2"/>
      <c r="J12" s="2">
        <f t="shared" ref="J12:J17" si="24">I12*2/3</f>
        <v>0</v>
      </c>
      <c r="K12" s="2">
        <v>0</v>
      </c>
      <c r="L12" s="2">
        <v>0</v>
      </c>
      <c r="M12" s="2"/>
      <c r="N12" s="2">
        <f>M12/2</f>
        <v>0</v>
      </c>
      <c r="O12" s="2">
        <f t="shared" si="16"/>
        <v>0</v>
      </c>
      <c r="P12" s="14">
        <f>SUM(D12,F12,H12,J12,K12)</f>
        <v>7.666666666666667</v>
      </c>
      <c r="Q12" s="11">
        <f t="shared" si="17"/>
        <v>1.84</v>
      </c>
      <c r="R12" s="2"/>
      <c r="S12" s="2"/>
      <c r="T12" s="2"/>
      <c r="U12" s="14">
        <f t="shared" si="18"/>
        <v>0</v>
      </c>
      <c r="V12" s="2">
        <v>6</v>
      </c>
      <c r="W12" s="11">
        <f t="shared" si="19"/>
        <v>1.2</v>
      </c>
      <c r="X12" s="13">
        <v>7</v>
      </c>
      <c r="Y12" s="11">
        <f t="shared" si="20"/>
        <v>3.5</v>
      </c>
      <c r="Z12" s="11">
        <v>2.56</v>
      </c>
      <c r="AA12" s="11">
        <f t="shared" si="21"/>
        <v>9.1000000000000014</v>
      </c>
      <c r="AB12" s="14">
        <f t="shared" si="22"/>
        <v>6.0666666666666673</v>
      </c>
      <c r="AC12" s="2"/>
      <c r="AD12" s="2">
        <f t="shared" si="23"/>
        <v>0</v>
      </c>
      <c r="AE12" s="20">
        <f t="shared" si="12"/>
        <v>6.54</v>
      </c>
      <c r="AF12" s="21">
        <v>2.56</v>
      </c>
      <c r="AG12" s="45">
        <f t="shared" si="13"/>
        <v>9.1</v>
      </c>
      <c r="AH12" s="10"/>
      <c r="AI12" s="7"/>
      <c r="AJ12" s="8"/>
    </row>
    <row r="13" spans="1:36" ht="16.5" thickTop="1" thickBot="1" x14ac:dyDescent="0.3">
      <c r="A13" s="16">
        <v>3</v>
      </c>
      <c r="B13" s="17">
        <v>71020129</v>
      </c>
      <c r="C13" s="17" t="s">
        <v>19</v>
      </c>
      <c r="D13" s="2"/>
      <c r="E13" s="2">
        <v>2</v>
      </c>
      <c r="F13" s="2">
        <f t="shared" si="14"/>
        <v>1.3333333333333333</v>
      </c>
      <c r="G13" s="2">
        <v>9</v>
      </c>
      <c r="H13" s="11">
        <f t="shared" si="15"/>
        <v>7.5</v>
      </c>
      <c r="I13" s="2">
        <v>0</v>
      </c>
      <c r="J13" s="2">
        <f t="shared" si="24"/>
        <v>0</v>
      </c>
      <c r="K13" s="2">
        <v>5</v>
      </c>
      <c r="L13" s="2">
        <v>4</v>
      </c>
      <c r="M13" s="2">
        <v>3</v>
      </c>
      <c r="N13" s="2">
        <f>M13/2</f>
        <v>1.5</v>
      </c>
      <c r="O13" s="2">
        <f t="shared" si="16"/>
        <v>2.75</v>
      </c>
      <c r="P13" s="14">
        <f>SUM(N13,L13,K13,H13,F13)</f>
        <v>19.333333333333332</v>
      </c>
      <c r="Q13" s="11">
        <f t="shared" si="17"/>
        <v>4.6399999999999997</v>
      </c>
      <c r="R13" s="2">
        <v>9</v>
      </c>
      <c r="S13" s="2">
        <v>6</v>
      </c>
      <c r="T13" s="2">
        <v>8</v>
      </c>
      <c r="U13" s="14">
        <f t="shared" si="18"/>
        <v>3.8333333333333335</v>
      </c>
      <c r="V13" s="2">
        <v>7.5</v>
      </c>
      <c r="W13" s="11">
        <f t="shared" si="19"/>
        <v>6.1</v>
      </c>
      <c r="X13" s="13">
        <v>4</v>
      </c>
      <c r="Y13" s="11">
        <f t="shared" si="20"/>
        <v>2</v>
      </c>
      <c r="Z13" s="11">
        <v>9.8699999999999992</v>
      </c>
      <c r="AA13" s="11">
        <f t="shared" si="21"/>
        <v>22.61</v>
      </c>
      <c r="AB13" s="14">
        <f t="shared" si="22"/>
        <v>15.073333333333332</v>
      </c>
      <c r="AC13" s="2">
        <v>6</v>
      </c>
      <c r="AD13" s="2">
        <f t="shared" si="23"/>
        <v>4.8000000000000007</v>
      </c>
      <c r="AE13" s="20">
        <f t="shared" si="12"/>
        <v>17.54</v>
      </c>
      <c r="AF13" s="21">
        <v>9.8699999999999992</v>
      </c>
      <c r="AG13" s="45">
        <f t="shared" si="13"/>
        <v>27.409999999999997</v>
      </c>
      <c r="AH13" s="10"/>
      <c r="AI13" s="7"/>
      <c r="AJ13" s="8"/>
    </row>
    <row r="14" spans="1:36" ht="16.5" thickTop="1" thickBot="1" x14ac:dyDescent="0.3">
      <c r="A14" s="16">
        <v>4</v>
      </c>
      <c r="B14" s="17">
        <v>71020197</v>
      </c>
      <c r="C14" s="17" t="s">
        <v>20</v>
      </c>
      <c r="D14" s="2"/>
      <c r="E14" s="2">
        <v>0</v>
      </c>
      <c r="F14" s="2">
        <f t="shared" si="14"/>
        <v>0</v>
      </c>
      <c r="G14" s="2">
        <v>7</v>
      </c>
      <c r="H14" s="11">
        <f t="shared" si="15"/>
        <v>5.833333333333333</v>
      </c>
      <c r="I14" s="2">
        <v>5</v>
      </c>
      <c r="J14" s="11">
        <f t="shared" si="24"/>
        <v>3.3333333333333335</v>
      </c>
      <c r="K14" s="2">
        <v>8</v>
      </c>
      <c r="L14" s="2">
        <v>9</v>
      </c>
      <c r="M14" s="2"/>
      <c r="N14" s="2">
        <v>8</v>
      </c>
      <c r="O14" s="2">
        <f t="shared" si="16"/>
        <v>8.5</v>
      </c>
      <c r="P14" s="14">
        <f>SUM(H14,J14,K14,L14,N14)</f>
        <v>34.166666666666664</v>
      </c>
      <c r="Q14" s="11">
        <f t="shared" si="17"/>
        <v>8.1999999999999993</v>
      </c>
      <c r="R14" s="2">
        <v>8</v>
      </c>
      <c r="S14" s="2">
        <v>8</v>
      </c>
      <c r="T14" s="2">
        <v>7</v>
      </c>
      <c r="U14" s="14">
        <f t="shared" si="18"/>
        <v>3.8333333333333335</v>
      </c>
      <c r="V14" s="2">
        <v>5</v>
      </c>
      <c r="W14" s="11">
        <f t="shared" si="19"/>
        <v>5.6</v>
      </c>
      <c r="X14" s="13">
        <v>13</v>
      </c>
      <c r="Y14" s="11">
        <f t="shared" si="20"/>
        <v>6.5</v>
      </c>
      <c r="Z14" s="11">
        <v>11</v>
      </c>
      <c r="AA14" s="11">
        <f t="shared" si="21"/>
        <v>31.3</v>
      </c>
      <c r="AB14" s="14">
        <f t="shared" si="22"/>
        <v>20.866666666666667</v>
      </c>
      <c r="AC14" s="2">
        <v>15</v>
      </c>
      <c r="AD14" s="2">
        <f t="shared" si="23"/>
        <v>12</v>
      </c>
      <c r="AE14" s="20">
        <f t="shared" si="12"/>
        <v>32.299999999999997</v>
      </c>
      <c r="AF14" s="21">
        <v>10</v>
      </c>
      <c r="AG14" s="45">
        <f t="shared" si="13"/>
        <v>42.3</v>
      </c>
      <c r="AH14" s="10"/>
      <c r="AI14" s="7"/>
      <c r="AJ14" s="8"/>
    </row>
    <row r="15" spans="1:36" ht="16.5" thickTop="1" thickBot="1" x14ac:dyDescent="0.3">
      <c r="A15" s="16">
        <v>5</v>
      </c>
      <c r="B15" s="17">
        <v>81120089</v>
      </c>
      <c r="C15" s="17" t="s">
        <v>21</v>
      </c>
      <c r="D15" s="2"/>
      <c r="E15" s="2"/>
      <c r="F15" s="2">
        <f t="shared" si="14"/>
        <v>0</v>
      </c>
      <c r="G15" s="2"/>
      <c r="H15" s="11">
        <f t="shared" si="15"/>
        <v>0</v>
      </c>
      <c r="I15" s="2"/>
      <c r="J15" s="2">
        <f t="shared" si="24"/>
        <v>0</v>
      </c>
      <c r="K15" s="2"/>
      <c r="L15" s="2">
        <v>0</v>
      </c>
      <c r="M15" s="2"/>
      <c r="N15" s="2">
        <f t="shared" ref="N15:N37" si="25">M15/2</f>
        <v>0</v>
      </c>
      <c r="O15" s="2">
        <f t="shared" si="16"/>
        <v>0</v>
      </c>
      <c r="P15" s="14">
        <f>SUM(H15,J15,K15,L15,N15)</f>
        <v>0</v>
      </c>
      <c r="Q15" s="11">
        <f t="shared" si="17"/>
        <v>0</v>
      </c>
      <c r="R15" s="2">
        <v>7.5</v>
      </c>
      <c r="S15" s="2">
        <v>9</v>
      </c>
      <c r="T15" s="2">
        <v>7</v>
      </c>
      <c r="U15" s="14">
        <f t="shared" si="18"/>
        <v>3.9166666666666665</v>
      </c>
      <c r="V15" s="2"/>
      <c r="W15" s="11">
        <f t="shared" si="19"/>
        <v>4.7</v>
      </c>
      <c r="X15" s="13">
        <v>19</v>
      </c>
      <c r="Y15" s="11">
        <f t="shared" si="20"/>
        <v>9.5</v>
      </c>
      <c r="Z15" s="11">
        <v>15.1</v>
      </c>
      <c r="AA15" s="11">
        <f t="shared" si="21"/>
        <v>29.3</v>
      </c>
      <c r="AB15" s="14">
        <f t="shared" si="22"/>
        <v>19.533333333333335</v>
      </c>
      <c r="AC15" s="2">
        <v>4</v>
      </c>
      <c r="AD15" s="2">
        <f t="shared" si="23"/>
        <v>3.2</v>
      </c>
      <c r="AE15" s="20">
        <f t="shared" si="12"/>
        <v>17.399999999999999</v>
      </c>
      <c r="AF15" s="21">
        <v>15.1</v>
      </c>
      <c r="AG15" s="45">
        <f t="shared" si="13"/>
        <v>32.5</v>
      </c>
      <c r="AH15" s="10"/>
      <c r="AI15" s="7"/>
      <c r="AJ15" s="8"/>
    </row>
    <row r="16" spans="1:36" ht="16.5" thickTop="1" thickBot="1" x14ac:dyDescent="0.3">
      <c r="A16" s="16">
        <v>6</v>
      </c>
      <c r="B16" s="17">
        <v>81220084</v>
      </c>
      <c r="C16" s="17" t="s">
        <v>22</v>
      </c>
      <c r="D16" s="2">
        <v>6</v>
      </c>
      <c r="E16" s="2">
        <v>15</v>
      </c>
      <c r="F16" s="2">
        <f t="shared" si="14"/>
        <v>10</v>
      </c>
      <c r="G16" s="2">
        <v>9</v>
      </c>
      <c r="H16" s="11">
        <f t="shared" si="15"/>
        <v>7.5</v>
      </c>
      <c r="I16" s="2">
        <v>14.5</v>
      </c>
      <c r="J16" s="11">
        <f t="shared" si="24"/>
        <v>9.6666666666666661</v>
      </c>
      <c r="K16" s="2">
        <v>8</v>
      </c>
      <c r="L16" s="2">
        <v>9</v>
      </c>
      <c r="M16" s="2"/>
      <c r="N16" s="2">
        <f t="shared" si="25"/>
        <v>0</v>
      </c>
      <c r="O16" s="2">
        <f t="shared" si="16"/>
        <v>4.5</v>
      </c>
      <c r="P16" s="14">
        <f>SUM(L16,K16,J16,F16,H16)</f>
        <v>44.166666666666664</v>
      </c>
      <c r="Q16" s="11">
        <f t="shared" si="17"/>
        <v>10.6</v>
      </c>
      <c r="R16" s="2">
        <v>9</v>
      </c>
      <c r="S16" s="2">
        <v>10</v>
      </c>
      <c r="T16" s="2">
        <v>8</v>
      </c>
      <c r="U16" s="14">
        <f t="shared" si="18"/>
        <v>4.5</v>
      </c>
      <c r="V16" s="2">
        <v>8</v>
      </c>
      <c r="W16" s="11">
        <f t="shared" si="19"/>
        <v>7</v>
      </c>
      <c r="X16" s="13">
        <v>32</v>
      </c>
      <c r="Y16" s="11">
        <f t="shared" si="20"/>
        <v>16</v>
      </c>
      <c r="Z16" s="11">
        <v>17.84</v>
      </c>
      <c r="AA16" s="11">
        <f t="shared" si="21"/>
        <v>51.440000000000005</v>
      </c>
      <c r="AB16" s="14">
        <f t="shared" si="22"/>
        <v>34.293333333333337</v>
      </c>
      <c r="AC16" s="2">
        <v>27.5</v>
      </c>
      <c r="AD16" s="2">
        <f t="shared" si="23"/>
        <v>22</v>
      </c>
      <c r="AE16" s="20">
        <f t="shared" si="12"/>
        <v>55.6</v>
      </c>
      <c r="AF16" s="21">
        <v>17.84</v>
      </c>
      <c r="AG16" s="45">
        <f t="shared" si="13"/>
        <v>73.44</v>
      </c>
      <c r="AH16" s="10"/>
      <c r="AI16" s="7"/>
      <c r="AJ16" s="8"/>
    </row>
    <row r="17" spans="1:36" ht="16.5" thickTop="1" thickBot="1" x14ac:dyDescent="0.3">
      <c r="A17" s="16">
        <v>7</v>
      </c>
      <c r="B17" s="17">
        <v>81220095</v>
      </c>
      <c r="C17" s="17" t="s">
        <v>23</v>
      </c>
      <c r="D17" s="2">
        <v>5</v>
      </c>
      <c r="E17" s="2">
        <v>15</v>
      </c>
      <c r="F17" s="2">
        <f t="shared" si="14"/>
        <v>10</v>
      </c>
      <c r="G17" s="2">
        <v>8</v>
      </c>
      <c r="H17" s="11">
        <f t="shared" si="15"/>
        <v>6.666666666666667</v>
      </c>
      <c r="I17" s="2">
        <v>9</v>
      </c>
      <c r="J17" s="2">
        <f t="shared" si="24"/>
        <v>6</v>
      </c>
      <c r="K17" s="2">
        <v>6</v>
      </c>
      <c r="L17" s="2">
        <v>0</v>
      </c>
      <c r="M17" s="2"/>
      <c r="N17" s="2">
        <f t="shared" si="25"/>
        <v>0</v>
      </c>
      <c r="O17" s="2">
        <f t="shared" si="16"/>
        <v>0</v>
      </c>
      <c r="P17" s="14">
        <f>SUM(D17,F17,H17,J17,K17)</f>
        <v>33.666666666666671</v>
      </c>
      <c r="Q17" s="11">
        <f t="shared" si="17"/>
        <v>8.08</v>
      </c>
      <c r="R17" s="2">
        <v>9</v>
      </c>
      <c r="S17" s="2">
        <v>10</v>
      </c>
      <c r="T17" s="2">
        <v>8</v>
      </c>
      <c r="U17" s="14">
        <f t="shared" si="18"/>
        <v>4.5</v>
      </c>
      <c r="V17" s="2">
        <v>7</v>
      </c>
      <c r="W17" s="11">
        <f t="shared" si="19"/>
        <v>6.8</v>
      </c>
      <c r="X17" s="13">
        <v>19</v>
      </c>
      <c r="Y17" s="11">
        <f t="shared" si="20"/>
        <v>9.5</v>
      </c>
      <c r="Z17" s="11">
        <v>15.68</v>
      </c>
      <c r="AA17" s="11">
        <f t="shared" si="21"/>
        <v>40.06</v>
      </c>
      <c r="AB17" s="14">
        <f t="shared" si="22"/>
        <v>26.706666666666667</v>
      </c>
      <c r="AC17" s="2">
        <v>18.5</v>
      </c>
      <c r="AD17" s="2">
        <f t="shared" si="23"/>
        <v>14.8</v>
      </c>
      <c r="AE17" s="20">
        <f t="shared" si="12"/>
        <v>39.18</v>
      </c>
      <c r="AF17" s="21">
        <v>15.68</v>
      </c>
      <c r="AG17" s="45">
        <f t="shared" si="13"/>
        <v>54.86</v>
      </c>
      <c r="AH17" s="10"/>
      <c r="AI17" s="7"/>
      <c r="AJ17" s="8"/>
    </row>
    <row r="18" spans="1:36" ht="16.5" thickTop="1" thickBot="1" x14ac:dyDescent="0.3">
      <c r="A18" s="16">
        <v>8</v>
      </c>
      <c r="B18" s="17">
        <v>91320026</v>
      </c>
      <c r="C18" s="17" t="s">
        <v>24</v>
      </c>
      <c r="D18" s="2">
        <v>9</v>
      </c>
      <c r="E18" s="2">
        <v>2</v>
      </c>
      <c r="F18" s="2">
        <f t="shared" si="14"/>
        <v>1.3333333333333333</v>
      </c>
      <c r="G18" s="2">
        <v>10</v>
      </c>
      <c r="H18" s="11">
        <f t="shared" si="15"/>
        <v>8.3333333333333339</v>
      </c>
      <c r="I18" s="2">
        <v>4</v>
      </c>
      <c r="J18" s="11">
        <v>9</v>
      </c>
      <c r="K18" s="2">
        <v>9</v>
      </c>
      <c r="L18" s="2">
        <v>9</v>
      </c>
      <c r="M18" s="14">
        <v>3.5</v>
      </c>
      <c r="N18" s="2">
        <f t="shared" si="25"/>
        <v>1.75</v>
      </c>
      <c r="O18" s="2">
        <f t="shared" si="16"/>
        <v>5.375</v>
      </c>
      <c r="P18" s="14">
        <f>SUM(H18,J18,K18,L18,D18)</f>
        <v>44.333333333333336</v>
      </c>
      <c r="Q18" s="11">
        <f t="shared" si="17"/>
        <v>10.64</v>
      </c>
      <c r="R18" s="2">
        <v>8.5</v>
      </c>
      <c r="S18" s="2">
        <v>10</v>
      </c>
      <c r="T18" s="2">
        <v>9</v>
      </c>
      <c r="U18" s="14">
        <f t="shared" si="18"/>
        <v>4.583333333333333</v>
      </c>
      <c r="V18" s="2">
        <v>10</v>
      </c>
      <c r="W18" s="11">
        <f t="shared" si="19"/>
        <v>7.5</v>
      </c>
      <c r="X18" s="13">
        <v>18</v>
      </c>
      <c r="Y18" s="11">
        <f t="shared" si="20"/>
        <v>9</v>
      </c>
      <c r="Z18" s="11">
        <v>16</v>
      </c>
      <c r="AA18" s="11">
        <f t="shared" si="21"/>
        <v>43.14</v>
      </c>
      <c r="AB18" s="14">
        <f t="shared" si="22"/>
        <v>28.76</v>
      </c>
      <c r="AC18" s="2">
        <v>6.5</v>
      </c>
      <c r="AD18" s="2">
        <f t="shared" si="23"/>
        <v>5.2</v>
      </c>
      <c r="AE18" s="20">
        <f t="shared" si="12"/>
        <v>32.340000000000003</v>
      </c>
      <c r="AF18" s="21">
        <v>10</v>
      </c>
      <c r="AG18" s="45">
        <f t="shared" si="13"/>
        <v>42.34</v>
      </c>
      <c r="AH18" s="10"/>
      <c r="AI18" s="7"/>
      <c r="AJ18" s="8"/>
    </row>
    <row r="19" spans="1:36" ht="16.5" thickTop="1" thickBot="1" x14ac:dyDescent="0.3">
      <c r="A19" s="16">
        <v>9</v>
      </c>
      <c r="B19" s="17">
        <v>91320067</v>
      </c>
      <c r="C19" s="17" t="s">
        <v>25</v>
      </c>
      <c r="D19" s="2"/>
      <c r="E19" s="2"/>
      <c r="F19" s="2">
        <f t="shared" si="14"/>
        <v>0</v>
      </c>
      <c r="G19" s="2">
        <v>5</v>
      </c>
      <c r="H19" s="11">
        <f t="shared" si="15"/>
        <v>4.166666666666667</v>
      </c>
      <c r="I19" s="2">
        <v>12</v>
      </c>
      <c r="J19" s="2">
        <f t="shared" ref="J19:J37" si="26">I19*2/3</f>
        <v>8</v>
      </c>
      <c r="K19" s="2">
        <v>3</v>
      </c>
      <c r="L19" s="2">
        <v>6</v>
      </c>
      <c r="M19" s="2">
        <v>3</v>
      </c>
      <c r="N19" s="2">
        <f t="shared" si="25"/>
        <v>1.5</v>
      </c>
      <c r="O19" s="2">
        <f t="shared" si="16"/>
        <v>3.75</v>
      </c>
      <c r="P19" s="14">
        <f>SUM(H19,J19,N19,L19,K19)</f>
        <v>22.666666666666668</v>
      </c>
      <c r="Q19" s="11">
        <f t="shared" si="17"/>
        <v>5.44</v>
      </c>
      <c r="R19" s="2">
        <v>8</v>
      </c>
      <c r="S19" s="2"/>
      <c r="T19" s="2">
        <v>6</v>
      </c>
      <c r="U19" s="14">
        <f t="shared" si="18"/>
        <v>2.3333333333333335</v>
      </c>
      <c r="V19" s="2">
        <v>7.5</v>
      </c>
      <c r="W19" s="11">
        <f t="shared" si="19"/>
        <v>4.3</v>
      </c>
      <c r="X19" s="13">
        <v>27.5</v>
      </c>
      <c r="Y19" s="11">
        <f t="shared" si="20"/>
        <v>13.75</v>
      </c>
      <c r="Z19" s="11">
        <v>14.23</v>
      </c>
      <c r="AA19" s="11">
        <f t="shared" si="21"/>
        <v>37.72</v>
      </c>
      <c r="AB19" s="14">
        <f t="shared" si="22"/>
        <v>25.146666666666665</v>
      </c>
      <c r="AC19" s="2">
        <v>31</v>
      </c>
      <c r="AD19" s="2">
        <f t="shared" si="23"/>
        <v>24.8</v>
      </c>
      <c r="AE19" s="20">
        <f t="shared" si="12"/>
        <v>48.289999999999992</v>
      </c>
      <c r="AF19" s="21">
        <v>14.23</v>
      </c>
      <c r="AG19" s="45">
        <f t="shared" si="13"/>
        <v>62.519999999999996</v>
      </c>
      <c r="AH19" s="10"/>
      <c r="AI19" s="7"/>
      <c r="AJ19" s="8"/>
    </row>
    <row r="20" spans="1:36" ht="16.5" thickTop="1" thickBot="1" x14ac:dyDescent="0.3">
      <c r="A20" s="16">
        <v>10</v>
      </c>
      <c r="B20" s="17">
        <v>91320086</v>
      </c>
      <c r="C20" s="17" t="s">
        <v>26</v>
      </c>
      <c r="D20" s="2">
        <v>7</v>
      </c>
      <c r="E20" s="2">
        <v>7</v>
      </c>
      <c r="F20" s="2">
        <f t="shared" si="14"/>
        <v>4.666666666666667</v>
      </c>
      <c r="G20" s="2">
        <v>10</v>
      </c>
      <c r="H20" s="11">
        <f t="shared" si="15"/>
        <v>8.3333333333333339</v>
      </c>
      <c r="I20" s="2">
        <v>2.5</v>
      </c>
      <c r="J20" s="11">
        <f t="shared" si="26"/>
        <v>1.6666666666666667</v>
      </c>
      <c r="K20" s="2">
        <v>9</v>
      </c>
      <c r="L20" s="2">
        <v>8</v>
      </c>
      <c r="M20" s="2">
        <v>15</v>
      </c>
      <c r="N20" s="2">
        <f t="shared" si="25"/>
        <v>7.5</v>
      </c>
      <c r="O20" s="2">
        <f t="shared" si="16"/>
        <v>7.75</v>
      </c>
      <c r="P20" s="14">
        <f>SUM(K20,H20,N20,L20,D20)</f>
        <v>39.833333333333336</v>
      </c>
      <c r="Q20" s="11">
        <f t="shared" si="17"/>
        <v>9.56</v>
      </c>
      <c r="R20" s="2">
        <v>9</v>
      </c>
      <c r="S20" s="2">
        <v>8</v>
      </c>
      <c r="T20" s="2">
        <v>9</v>
      </c>
      <c r="U20" s="14">
        <f t="shared" si="18"/>
        <v>4.333333333333333</v>
      </c>
      <c r="V20" s="2">
        <v>8</v>
      </c>
      <c r="W20" s="11">
        <f t="shared" si="19"/>
        <v>6.8</v>
      </c>
      <c r="X20" s="13">
        <v>24</v>
      </c>
      <c r="Y20" s="11">
        <f t="shared" si="20"/>
        <v>12</v>
      </c>
      <c r="Z20" s="11">
        <v>15.5</v>
      </c>
      <c r="AA20" s="11">
        <f t="shared" si="21"/>
        <v>43.86</v>
      </c>
      <c r="AB20" s="14">
        <f t="shared" si="22"/>
        <v>29.24</v>
      </c>
      <c r="AC20" s="2">
        <v>4.5</v>
      </c>
      <c r="AD20" s="2">
        <f t="shared" si="23"/>
        <v>3.6</v>
      </c>
      <c r="AE20" s="20">
        <f t="shared" si="12"/>
        <v>31.96</v>
      </c>
      <c r="AF20" s="21">
        <v>9</v>
      </c>
      <c r="AG20" s="45">
        <f t="shared" si="13"/>
        <v>40.96</v>
      </c>
      <c r="AH20" s="10"/>
      <c r="AI20" s="7"/>
      <c r="AJ20" s="8"/>
    </row>
    <row r="21" spans="1:36" ht="16.5" thickTop="1" thickBot="1" x14ac:dyDescent="0.3">
      <c r="A21" s="16">
        <v>11</v>
      </c>
      <c r="B21" s="17">
        <v>91420005</v>
      </c>
      <c r="C21" s="17" t="s">
        <v>27</v>
      </c>
      <c r="D21" s="2">
        <v>6</v>
      </c>
      <c r="E21" s="2">
        <v>15</v>
      </c>
      <c r="F21" s="2">
        <f t="shared" si="14"/>
        <v>10</v>
      </c>
      <c r="G21" s="2">
        <v>9</v>
      </c>
      <c r="H21" s="11">
        <f t="shared" si="15"/>
        <v>7.5</v>
      </c>
      <c r="I21" s="2">
        <v>12</v>
      </c>
      <c r="J21" s="2">
        <f t="shared" si="26"/>
        <v>8</v>
      </c>
      <c r="K21" s="2">
        <v>9</v>
      </c>
      <c r="L21" s="2">
        <v>9</v>
      </c>
      <c r="M21" s="2">
        <v>13</v>
      </c>
      <c r="N21" s="2">
        <f t="shared" si="25"/>
        <v>6.5</v>
      </c>
      <c r="O21" s="2">
        <f t="shared" si="16"/>
        <v>7.75</v>
      </c>
      <c r="P21" s="11">
        <f>SUM(K21,L21,J21,F21,H21)</f>
        <v>43.5</v>
      </c>
      <c r="Q21" s="11">
        <f t="shared" si="17"/>
        <v>10.44</v>
      </c>
      <c r="R21" s="2">
        <v>7.5</v>
      </c>
      <c r="S21" s="2">
        <v>9</v>
      </c>
      <c r="T21" s="2">
        <v>9</v>
      </c>
      <c r="U21" s="14">
        <f t="shared" si="18"/>
        <v>4.25</v>
      </c>
      <c r="V21" s="2">
        <v>9.5</v>
      </c>
      <c r="W21" s="11">
        <f t="shared" si="19"/>
        <v>7</v>
      </c>
      <c r="X21" s="13">
        <v>33.5</v>
      </c>
      <c r="Y21" s="11">
        <f t="shared" si="20"/>
        <v>16.75</v>
      </c>
      <c r="Z21" s="11">
        <v>19.559999999999999</v>
      </c>
      <c r="AA21" s="11">
        <f t="shared" si="21"/>
        <v>53.75</v>
      </c>
      <c r="AB21" s="14">
        <f t="shared" si="22"/>
        <v>35.833333333333336</v>
      </c>
      <c r="AC21" s="2">
        <v>45</v>
      </c>
      <c r="AD21" s="2">
        <f t="shared" si="23"/>
        <v>36</v>
      </c>
      <c r="AE21" s="20">
        <f t="shared" si="12"/>
        <v>70.19</v>
      </c>
      <c r="AF21" s="21">
        <v>19.559999999999999</v>
      </c>
      <c r="AG21" s="45">
        <f t="shared" si="13"/>
        <v>89.75</v>
      </c>
      <c r="AH21" s="10"/>
      <c r="AI21" s="7"/>
      <c r="AJ21" s="8"/>
    </row>
    <row r="22" spans="1:36" ht="16.5" thickTop="1" thickBot="1" x14ac:dyDescent="0.3">
      <c r="A22" s="16">
        <v>12</v>
      </c>
      <c r="B22" s="17">
        <v>91420010</v>
      </c>
      <c r="C22" s="17" t="s">
        <v>28</v>
      </c>
      <c r="D22" s="2">
        <v>8</v>
      </c>
      <c r="E22" s="2">
        <v>15</v>
      </c>
      <c r="F22" s="2">
        <f t="shared" si="14"/>
        <v>10</v>
      </c>
      <c r="G22" s="2">
        <v>8</v>
      </c>
      <c r="H22" s="11">
        <f t="shared" si="15"/>
        <v>6.666666666666667</v>
      </c>
      <c r="I22" s="2">
        <v>15</v>
      </c>
      <c r="J22" s="2">
        <f t="shared" si="26"/>
        <v>10</v>
      </c>
      <c r="K22" s="2">
        <v>10</v>
      </c>
      <c r="L22" s="2">
        <v>10</v>
      </c>
      <c r="M22" s="2">
        <v>16</v>
      </c>
      <c r="N22" s="2">
        <f t="shared" si="25"/>
        <v>8</v>
      </c>
      <c r="O22" s="2">
        <f t="shared" si="16"/>
        <v>9</v>
      </c>
      <c r="P22" s="11">
        <f>SUM(J22,K22,L22,F22,D22)</f>
        <v>48</v>
      </c>
      <c r="Q22" s="11">
        <f t="shared" si="17"/>
        <v>11.52</v>
      </c>
      <c r="R22" s="2">
        <v>9</v>
      </c>
      <c r="S22" s="2">
        <v>10</v>
      </c>
      <c r="T22" s="2">
        <v>9</v>
      </c>
      <c r="U22" s="14">
        <f t="shared" si="18"/>
        <v>4.666666666666667</v>
      </c>
      <c r="V22" s="2">
        <v>7.5</v>
      </c>
      <c r="W22" s="11">
        <f t="shared" si="19"/>
        <v>7.1</v>
      </c>
      <c r="X22" s="13">
        <v>36</v>
      </c>
      <c r="Y22" s="11">
        <f t="shared" si="20"/>
        <v>18</v>
      </c>
      <c r="Z22" s="11">
        <v>17.52</v>
      </c>
      <c r="AA22" s="11">
        <f t="shared" si="21"/>
        <v>54.14</v>
      </c>
      <c r="AB22" s="14">
        <f t="shared" si="22"/>
        <v>36.093333333333334</v>
      </c>
      <c r="AC22" s="2">
        <v>38.5</v>
      </c>
      <c r="AD22" s="2">
        <f t="shared" si="23"/>
        <v>30.8</v>
      </c>
      <c r="AE22" s="20">
        <f t="shared" si="12"/>
        <v>67.42</v>
      </c>
      <c r="AF22" s="21">
        <v>17.52</v>
      </c>
      <c r="AG22" s="45">
        <f t="shared" si="13"/>
        <v>84.94</v>
      </c>
      <c r="AH22" s="10"/>
      <c r="AI22" s="7"/>
      <c r="AJ22" s="8"/>
    </row>
    <row r="23" spans="1:36" ht="16.5" thickTop="1" thickBot="1" x14ac:dyDescent="0.3">
      <c r="A23" s="16">
        <v>13</v>
      </c>
      <c r="B23" s="17">
        <v>91420013</v>
      </c>
      <c r="C23" s="17" t="s">
        <v>29</v>
      </c>
      <c r="D23" s="2">
        <v>4</v>
      </c>
      <c r="E23" s="2">
        <v>15</v>
      </c>
      <c r="F23" s="2">
        <f t="shared" si="14"/>
        <v>10</v>
      </c>
      <c r="G23" s="2">
        <v>8</v>
      </c>
      <c r="H23" s="11">
        <f t="shared" si="15"/>
        <v>6.666666666666667</v>
      </c>
      <c r="I23" s="2">
        <v>12</v>
      </c>
      <c r="J23" s="2">
        <f t="shared" si="26"/>
        <v>8</v>
      </c>
      <c r="K23" s="2">
        <v>4</v>
      </c>
      <c r="L23" s="2">
        <v>9</v>
      </c>
      <c r="M23" s="2">
        <v>14</v>
      </c>
      <c r="N23" s="2">
        <f t="shared" si="25"/>
        <v>7</v>
      </c>
      <c r="O23" s="2">
        <f t="shared" si="16"/>
        <v>8</v>
      </c>
      <c r="P23" s="14">
        <f>SUM(L23,J23,F23,N23,H23)</f>
        <v>40.666666666666664</v>
      </c>
      <c r="Q23" s="11">
        <f t="shared" si="17"/>
        <v>9.76</v>
      </c>
      <c r="R23" s="2">
        <v>9</v>
      </c>
      <c r="S23" s="2">
        <v>9</v>
      </c>
      <c r="T23" s="2">
        <v>9</v>
      </c>
      <c r="U23" s="14">
        <f t="shared" si="18"/>
        <v>4.5</v>
      </c>
      <c r="V23" s="2">
        <v>8</v>
      </c>
      <c r="W23" s="11">
        <f t="shared" si="19"/>
        <v>7</v>
      </c>
      <c r="X23" s="13">
        <v>33</v>
      </c>
      <c r="Y23" s="11">
        <f t="shared" si="20"/>
        <v>16.5</v>
      </c>
      <c r="Z23" s="11">
        <v>17.64</v>
      </c>
      <c r="AA23" s="11">
        <f t="shared" si="21"/>
        <v>50.9</v>
      </c>
      <c r="AB23" s="14">
        <f t="shared" si="22"/>
        <v>33.93333333333333</v>
      </c>
      <c r="AC23" s="2">
        <v>28.5</v>
      </c>
      <c r="AD23" s="2">
        <f t="shared" si="23"/>
        <v>22.8</v>
      </c>
      <c r="AE23" s="20">
        <f t="shared" si="12"/>
        <v>56.059999999999995</v>
      </c>
      <c r="AF23" s="21">
        <v>17.64</v>
      </c>
      <c r="AG23" s="45">
        <f t="shared" si="13"/>
        <v>73.699999999999989</v>
      </c>
      <c r="AH23" s="10"/>
      <c r="AI23" s="7"/>
      <c r="AJ23" s="8"/>
    </row>
    <row r="24" spans="1:36" ht="16.5" thickTop="1" thickBot="1" x14ac:dyDescent="0.3">
      <c r="A24" s="16">
        <v>14</v>
      </c>
      <c r="B24" s="17">
        <v>91420029</v>
      </c>
      <c r="C24" s="17" t="s">
        <v>30</v>
      </c>
      <c r="D24" s="2">
        <v>7</v>
      </c>
      <c r="E24" s="2">
        <v>2</v>
      </c>
      <c r="F24" s="2">
        <f t="shared" si="14"/>
        <v>1.3333333333333333</v>
      </c>
      <c r="G24" s="2">
        <v>11</v>
      </c>
      <c r="H24" s="11">
        <f t="shared" si="15"/>
        <v>9.1666666666666661</v>
      </c>
      <c r="I24" s="2">
        <v>15</v>
      </c>
      <c r="J24" s="2">
        <f t="shared" si="26"/>
        <v>10</v>
      </c>
      <c r="K24" s="2">
        <v>9.5</v>
      </c>
      <c r="L24" s="2">
        <v>9</v>
      </c>
      <c r="M24" s="2">
        <v>12</v>
      </c>
      <c r="N24" s="2">
        <f t="shared" si="25"/>
        <v>6</v>
      </c>
      <c r="O24" s="2">
        <f t="shared" si="16"/>
        <v>7.5</v>
      </c>
      <c r="P24" s="14">
        <f>SUM(J24,H24,K24,D24,L24)</f>
        <v>44.666666666666664</v>
      </c>
      <c r="Q24" s="11">
        <f t="shared" si="17"/>
        <v>10.719999999999999</v>
      </c>
      <c r="R24" s="2">
        <v>8</v>
      </c>
      <c r="S24" s="2">
        <v>9</v>
      </c>
      <c r="T24" s="2">
        <v>7</v>
      </c>
      <c r="U24" s="14">
        <f t="shared" si="18"/>
        <v>4</v>
      </c>
      <c r="V24" s="2">
        <v>8.5</v>
      </c>
      <c r="W24" s="11">
        <f t="shared" si="19"/>
        <v>6.5</v>
      </c>
      <c r="X24" s="13">
        <v>33</v>
      </c>
      <c r="Y24" s="11">
        <f t="shared" si="20"/>
        <v>16.5</v>
      </c>
      <c r="Z24" s="11">
        <v>19</v>
      </c>
      <c r="AA24" s="11">
        <f t="shared" si="21"/>
        <v>52.72</v>
      </c>
      <c r="AB24" s="14">
        <f t="shared" si="22"/>
        <v>35.146666666666668</v>
      </c>
      <c r="AC24" s="2">
        <v>40</v>
      </c>
      <c r="AD24" s="2">
        <f t="shared" si="23"/>
        <v>32</v>
      </c>
      <c r="AE24" s="20">
        <f t="shared" si="12"/>
        <v>65.72</v>
      </c>
      <c r="AF24" s="21">
        <v>20</v>
      </c>
      <c r="AG24" s="45">
        <f t="shared" si="13"/>
        <v>85.72</v>
      </c>
      <c r="AH24" s="10"/>
      <c r="AI24" s="7"/>
      <c r="AJ24" s="8"/>
    </row>
    <row r="25" spans="1:36" ht="16.5" thickTop="1" thickBot="1" x14ac:dyDescent="0.3">
      <c r="A25" s="16">
        <v>15</v>
      </c>
      <c r="B25" s="17">
        <v>91420036</v>
      </c>
      <c r="C25" s="17" t="s">
        <v>31</v>
      </c>
      <c r="D25" s="2">
        <v>5</v>
      </c>
      <c r="E25" s="2">
        <v>7</v>
      </c>
      <c r="F25" s="2">
        <f t="shared" si="14"/>
        <v>4.666666666666667</v>
      </c>
      <c r="G25" s="2">
        <v>7</v>
      </c>
      <c r="H25" s="11">
        <f t="shared" si="15"/>
        <v>5.833333333333333</v>
      </c>
      <c r="I25" s="2">
        <v>3</v>
      </c>
      <c r="J25" s="2">
        <f t="shared" si="26"/>
        <v>2</v>
      </c>
      <c r="K25" s="2">
        <v>5</v>
      </c>
      <c r="L25" s="2">
        <v>9</v>
      </c>
      <c r="M25" s="2">
        <v>8</v>
      </c>
      <c r="N25" s="2">
        <f t="shared" si="25"/>
        <v>4</v>
      </c>
      <c r="O25" s="2">
        <f t="shared" si="16"/>
        <v>6.5</v>
      </c>
      <c r="P25" s="14">
        <f>SUM(H25,L25,D25,K25,F25)</f>
        <v>29.5</v>
      </c>
      <c r="Q25" s="11">
        <f t="shared" si="17"/>
        <v>7.08</v>
      </c>
      <c r="R25" s="2">
        <v>8</v>
      </c>
      <c r="S25" s="2">
        <v>8</v>
      </c>
      <c r="T25" s="2">
        <v>8</v>
      </c>
      <c r="U25" s="14">
        <f t="shared" si="18"/>
        <v>4</v>
      </c>
      <c r="V25" s="2">
        <v>7.5</v>
      </c>
      <c r="W25" s="11">
        <f t="shared" si="19"/>
        <v>6.3</v>
      </c>
      <c r="X25" s="13">
        <v>16</v>
      </c>
      <c r="Y25" s="11">
        <f t="shared" si="20"/>
        <v>8</v>
      </c>
      <c r="Z25" s="11">
        <v>16.079999999999998</v>
      </c>
      <c r="AA25" s="11">
        <f t="shared" si="21"/>
        <v>37.46</v>
      </c>
      <c r="AB25" s="14">
        <f t="shared" si="22"/>
        <v>24.973333333333333</v>
      </c>
      <c r="AC25" s="2">
        <v>21.5</v>
      </c>
      <c r="AD25" s="2">
        <f t="shared" si="23"/>
        <v>17.2</v>
      </c>
      <c r="AE25" s="20">
        <f t="shared" si="12"/>
        <v>38.58</v>
      </c>
      <c r="AF25" s="21">
        <v>16.079999999999998</v>
      </c>
      <c r="AG25" s="45">
        <f t="shared" si="13"/>
        <v>54.66</v>
      </c>
      <c r="AH25" s="10"/>
      <c r="AI25" s="7"/>
      <c r="AJ25" s="8"/>
    </row>
    <row r="26" spans="1:36" ht="16.5" thickTop="1" thickBot="1" x14ac:dyDescent="0.3">
      <c r="A26" s="16">
        <v>16</v>
      </c>
      <c r="B26" s="17">
        <v>91420037</v>
      </c>
      <c r="C26" s="17" t="s">
        <v>32</v>
      </c>
      <c r="D26" s="2">
        <v>4</v>
      </c>
      <c r="E26" s="2">
        <v>15</v>
      </c>
      <c r="F26" s="2">
        <f t="shared" si="14"/>
        <v>10</v>
      </c>
      <c r="G26" s="2">
        <v>8</v>
      </c>
      <c r="H26" s="11">
        <f t="shared" si="15"/>
        <v>6.666666666666667</v>
      </c>
      <c r="I26" s="2">
        <v>14</v>
      </c>
      <c r="J26" s="11">
        <f t="shared" si="26"/>
        <v>9.3333333333333339</v>
      </c>
      <c r="K26" s="2">
        <v>7</v>
      </c>
      <c r="L26" s="2">
        <v>10</v>
      </c>
      <c r="M26" s="2">
        <v>13</v>
      </c>
      <c r="N26" s="2">
        <f t="shared" si="25"/>
        <v>6.5</v>
      </c>
      <c r="O26" s="2">
        <f t="shared" si="16"/>
        <v>8.25</v>
      </c>
      <c r="P26" s="14">
        <f>SUM(L26,F26,J26,K26,H26)</f>
        <v>43</v>
      </c>
      <c r="Q26" s="11">
        <f t="shared" si="17"/>
        <v>10.32</v>
      </c>
      <c r="R26" s="2">
        <v>9</v>
      </c>
      <c r="S26" s="2">
        <v>9</v>
      </c>
      <c r="T26" s="2">
        <v>9</v>
      </c>
      <c r="U26" s="14">
        <f t="shared" si="18"/>
        <v>4.5</v>
      </c>
      <c r="V26" s="2">
        <v>9</v>
      </c>
      <c r="W26" s="11">
        <f t="shared" si="19"/>
        <v>7.2</v>
      </c>
      <c r="X26" s="13">
        <v>30</v>
      </c>
      <c r="Y26" s="11">
        <f t="shared" si="20"/>
        <v>15</v>
      </c>
      <c r="Z26" s="11">
        <v>17.760000000000002</v>
      </c>
      <c r="AA26" s="11">
        <f t="shared" si="21"/>
        <v>50.280000000000008</v>
      </c>
      <c r="AB26" s="14">
        <f t="shared" si="22"/>
        <v>33.520000000000003</v>
      </c>
      <c r="AC26" s="2">
        <v>33.5</v>
      </c>
      <c r="AD26" s="2">
        <f t="shared" si="23"/>
        <v>26.8</v>
      </c>
      <c r="AE26" s="20">
        <f t="shared" si="12"/>
        <v>59.32</v>
      </c>
      <c r="AF26" s="21">
        <v>19</v>
      </c>
      <c r="AG26" s="45">
        <f t="shared" si="13"/>
        <v>78.319999999999993</v>
      </c>
      <c r="AH26" s="10"/>
      <c r="AI26" s="7"/>
      <c r="AJ26" s="8"/>
    </row>
    <row r="27" spans="1:36" ht="16.5" thickTop="1" thickBot="1" x14ac:dyDescent="0.3">
      <c r="A27" s="16">
        <v>17</v>
      </c>
      <c r="B27" s="17">
        <v>91420045</v>
      </c>
      <c r="C27" s="17" t="s">
        <v>33</v>
      </c>
      <c r="D27" s="2"/>
      <c r="E27" s="2">
        <v>8.5</v>
      </c>
      <c r="F27" s="2">
        <f t="shared" si="14"/>
        <v>5.666666666666667</v>
      </c>
      <c r="G27" s="2">
        <v>7</v>
      </c>
      <c r="H27" s="11">
        <f t="shared" si="15"/>
        <v>5.833333333333333</v>
      </c>
      <c r="I27" s="2">
        <v>7</v>
      </c>
      <c r="J27" s="11">
        <f t="shared" si="26"/>
        <v>4.666666666666667</v>
      </c>
      <c r="K27" s="2">
        <v>5</v>
      </c>
      <c r="L27" s="2">
        <v>10</v>
      </c>
      <c r="M27" s="2">
        <v>10</v>
      </c>
      <c r="N27" s="2">
        <f t="shared" si="25"/>
        <v>5</v>
      </c>
      <c r="O27" s="2">
        <f t="shared" si="16"/>
        <v>7.5</v>
      </c>
      <c r="P27" s="14">
        <f>SUM(L27,H27,F27,K27,N27)</f>
        <v>31.5</v>
      </c>
      <c r="Q27" s="11">
        <f t="shared" si="17"/>
        <v>7.56</v>
      </c>
      <c r="R27" s="2">
        <v>9</v>
      </c>
      <c r="S27" s="2">
        <v>8</v>
      </c>
      <c r="T27" s="2">
        <v>8</v>
      </c>
      <c r="U27" s="14">
        <f t="shared" si="18"/>
        <v>4.166666666666667</v>
      </c>
      <c r="V27" s="2">
        <v>8.5</v>
      </c>
      <c r="W27" s="11">
        <f t="shared" si="19"/>
        <v>6.7</v>
      </c>
      <c r="X27" s="13">
        <v>13</v>
      </c>
      <c r="Y27" s="11">
        <f t="shared" si="20"/>
        <v>6.5</v>
      </c>
      <c r="Z27" s="11">
        <v>16</v>
      </c>
      <c r="AA27" s="11">
        <f t="shared" si="21"/>
        <v>36.76</v>
      </c>
      <c r="AB27" s="14">
        <f t="shared" si="22"/>
        <v>24.506666666666664</v>
      </c>
      <c r="AC27" s="2">
        <v>24</v>
      </c>
      <c r="AD27" s="2">
        <f t="shared" si="23"/>
        <v>19.200000000000003</v>
      </c>
      <c r="AE27" s="20">
        <f t="shared" si="12"/>
        <v>39.960000000000008</v>
      </c>
      <c r="AF27" s="21">
        <v>16</v>
      </c>
      <c r="AG27" s="45">
        <f t="shared" si="13"/>
        <v>55.960000000000008</v>
      </c>
      <c r="AH27" s="10"/>
      <c r="AI27" s="7"/>
      <c r="AJ27" s="8"/>
    </row>
    <row r="28" spans="1:36" ht="16.5" thickTop="1" thickBot="1" x14ac:dyDescent="0.3">
      <c r="A28" s="16">
        <v>18</v>
      </c>
      <c r="B28" s="17">
        <v>91420053</v>
      </c>
      <c r="C28" s="17" t="s">
        <v>34</v>
      </c>
      <c r="D28" s="2">
        <v>9</v>
      </c>
      <c r="E28" s="2">
        <v>10</v>
      </c>
      <c r="F28" s="2">
        <f t="shared" si="14"/>
        <v>6.666666666666667</v>
      </c>
      <c r="G28" s="2">
        <v>9</v>
      </c>
      <c r="H28" s="11">
        <f t="shared" si="15"/>
        <v>7.5</v>
      </c>
      <c r="I28" s="2">
        <v>11</v>
      </c>
      <c r="J28" s="11">
        <f t="shared" si="26"/>
        <v>7.333333333333333</v>
      </c>
      <c r="K28" s="2">
        <v>6</v>
      </c>
      <c r="L28" s="2">
        <v>9</v>
      </c>
      <c r="M28" s="2">
        <v>18</v>
      </c>
      <c r="N28" s="2">
        <f t="shared" si="25"/>
        <v>9</v>
      </c>
      <c r="O28" s="2">
        <f t="shared" si="16"/>
        <v>9</v>
      </c>
      <c r="P28" s="14">
        <f>SUM(L28,H28,D28,N28,J28)</f>
        <v>41.833333333333336</v>
      </c>
      <c r="Q28" s="11">
        <f t="shared" si="17"/>
        <v>10.040000000000001</v>
      </c>
      <c r="R28" s="2">
        <v>9</v>
      </c>
      <c r="S28" s="2">
        <v>9</v>
      </c>
      <c r="T28" s="2">
        <v>8</v>
      </c>
      <c r="U28" s="14">
        <f t="shared" si="18"/>
        <v>4.333333333333333</v>
      </c>
      <c r="V28" s="2">
        <v>9</v>
      </c>
      <c r="W28" s="11">
        <f t="shared" si="19"/>
        <v>7</v>
      </c>
      <c r="X28" s="13">
        <v>37</v>
      </c>
      <c r="Y28" s="11">
        <f t="shared" si="20"/>
        <v>18.5</v>
      </c>
      <c r="Z28" s="11">
        <v>19</v>
      </c>
      <c r="AA28" s="11">
        <f t="shared" si="21"/>
        <v>54.54</v>
      </c>
      <c r="AB28" s="14">
        <f t="shared" si="22"/>
        <v>36.36</v>
      </c>
      <c r="AC28" s="2">
        <v>37.5</v>
      </c>
      <c r="AD28" s="2">
        <f t="shared" si="23"/>
        <v>30</v>
      </c>
      <c r="AE28" s="20">
        <f t="shared" si="12"/>
        <v>65.540000000000006</v>
      </c>
      <c r="AF28" s="21">
        <v>19</v>
      </c>
      <c r="AG28" s="45">
        <f t="shared" si="13"/>
        <v>84.54</v>
      </c>
      <c r="AH28" s="10"/>
      <c r="AI28" s="7"/>
      <c r="AJ28" s="8"/>
    </row>
    <row r="29" spans="1:36" ht="16.5" thickTop="1" thickBot="1" x14ac:dyDescent="0.3">
      <c r="A29" s="16">
        <v>19</v>
      </c>
      <c r="B29" s="17">
        <v>91420054</v>
      </c>
      <c r="C29" s="17" t="s">
        <v>35</v>
      </c>
      <c r="D29" s="2">
        <v>4</v>
      </c>
      <c r="E29" s="2"/>
      <c r="F29" s="2">
        <f t="shared" si="14"/>
        <v>0</v>
      </c>
      <c r="G29" s="2">
        <v>8</v>
      </c>
      <c r="H29" s="11">
        <f t="shared" si="15"/>
        <v>6.666666666666667</v>
      </c>
      <c r="I29" s="2">
        <v>15</v>
      </c>
      <c r="J29" s="2">
        <f t="shared" si="26"/>
        <v>10</v>
      </c>
      <c r="K29" s="2">
        <v>8</v>
      </c>
      <c r="L29" s="2">
        <v>10</v>
      </c>
      <c r="M29" s="2">
        <v>15</v>
      </c>
      <c r="N29" s="2">
        <f t="shared" si="25"/>
        <v>7.5</v>
      </c>
      <c r="O29" s="2">
        <f t="shared" si="16"/>
        <v>8.75</v>
      </c>
      <c r="P29" s="14">
        <f>SUM(L29,J29,K29,N29,H29)</f>
        <v>42.166666666666664</v>
      </c>
      <c r="Q29" s="11">
        <f t="shared" si="17"/>
        <v>10.119999999999999</v>
      </c>
      <c r="R29" s="2">
        <v>9</v>
      </c>
      <c r="S29" s="2">
        <v>9</v>
      </c>
      <c r="T29" s="2">
        <v>9</v>
      </c>
      <c r="U29" s="14">
        <f t="shared" si="18"/>
        <v>4.5</v>
      </c>
      <c r="V29" s="2">
        <v>8.5</v>
      </c>
      <c r="W29" s="11">
        <f t="shared" si="19"/>
        <v>7.1</v>
      </c>
      <c r="X29" s="13">
        <v>35</v>
      </c>
      <c r="Y29" s="11">
        <f t="shared" si="20"/>
        <v>17.5</v>
      </c>
      <c r="Z29" s="11">
        <v>18.84</v>
      </c>
      <c r="AA29" s="11">
        <f t="shared" si="21"/>
        <v>53.56</v>
      </c>
      <c r="AB29" s="14">
        <f t="shared" si="22"/>
        <v>35.706666666666671</v>
      </c>
      <c r="AC29" s="2">
        <v>38</v>
      </c>
      <c r="AD29" s="2">
        <f t="shared" si="23"/>
        <v>30.400000000000002</v>
      </c>
      <c r="AE29" s="20">
        <f t="shared" si="12"/>
        <v>65.12</v>
      </c>
      <c r="AF29" s="21">
        <v>18.84</v>
      </c>
      <c r="AG29" s="45">
        <f t="shared" si="13"/>
        <v>83.960000000000008</v>
      </c>
      <c r="AH29" s="10"/>
      <c r="AI29" s="7"/>
      <c r="AJ29" s="8"/>
    </row>
    <row r="30" spans="1:36" ht="16.5" thickTop="1" thickBot="1" x14ac:dyDescent="0.3">
      <c r="A30" s="16">
        <v>20</v>
      </c>
      <c r="B30" s="17">
        <v>91420057</v>
      </c>
      <c r="C30" s="17" t="s">
        <v>36</v>
      </c>
      <c r="D30" s="2">
        <v>5</v>
      </c>
      <c r="E30" s="2">
        <v>15</v>
      </c>
      <c r="F30" s="2">
        <f t="shared" si="14"/>
        <v>10</v>
      </c>
      <c r="G30" s="2">
        <v>8</v>
      </c>
      <c r="H30" s="11">
        <f t="shared" si="15"/>
        <v>6.666666666666667</v>
      </c>
      <c r="I30" s="2">
        <v>15</v>
      </c>
      <c r="J30" s="2">
        <f t="shared" si="26"/>
        <v>10</v>
      </c>
      <c r="K30" s="2">
        <v>3</v>
      </c>
      <c r="L30" s="2">
        <v>7</v>
      </c>
      <c r="M30" s="2"/>
      <c r="N30" s="2">
        <f t="shared" si="25"/>
        <v>0</v>
      </c>
      <c r="O30" s="2">
        <f t="shared" si="16"/>
        <v>3.5</v>
      </c>
      <c r="P30" s="14">
        <f>SUM(J30,L30,H30,F30,D30)</f>
        <v>38.666666666666671</v>
      </c>
      <c r="Q30" s="11">
        <f t="shared" si="17"/>
        <v>9.2800000000000011</v>
      </c>
      <c r="R30" s="2">
        <v>8.5</v>
      </c>
      <c r="S30" s="2">
        <v>8</v>
      </c>
      <c r="T30" s="2">
        <v>7</v>
      </c>
      <c r="U30" s="14">
        <f t="shared" si="18"/>
        <v>3.9166666666666665</v>
      </c>
      <c r="V30" s="2">
        <v>7.5</v>
      </c>
      <c r="W30" s="11">
        <f t="shared" si="19"/>
        <v>6.2</v>
      </c>
      <c r="X30" s="13">
        <v>15.5</v>
      </c>
      <c r="Y30" s="11">
        <f t="shared" si="20"/>
        <v>7.75</v>
      </c>
      <c r="Z30" s="11">
        <v>18</v>
      </c>
      <c r="AA30" s="11">
        <f t="shared" si="21"/>
        <v>41.230000000000004</v>
      </c>
      <c r="AB30" s="14">
        <f t="shared" si="22"/>
        <v>27.486666666666668</v>
      </c>
      <c r="AC30" s="2">
        <v>11</v>
      </c>
      <c r="AD30" s="2">
        <f t="shared" si="23"/>
        <v>8.8000000000000007</v>
      </c>
      <c r="AE30" s="20">
        <f t="shared" si="12"/>
        <v>32.03</v>
      </c>
      <c r="AF30" s="21">
        <v>18</v>
      </c>
      <c r="AG30" s="45">
        <f t="shared" si="13"/>
        <v>50.03</v>
      </c>
      <c r="AH30" s="10"/>
      <c r="AI30" s="7"/>
      <c r="AJ30" s="8"/>
    </row>
    <row r="31" spans="1:36" ht="16.5" thickTop="1" thickBot="1" x14ac:dyDescent="0.3">
      <c r="A31" s="16">
        <v>21</v>
      </c>
      <c r="B31" s="17">
        <v>91420076</v>
      </c>
      <c r="C31" s="17" t="s">
        <v>37</v>
      </c>
      <c r="D31" s="2">
        <v>10</v>
      </c>
      <c r="E31" s="2">
        <v>9</v>
      </c>
      <c r="F31" s="2">
        <f t="shared" si="14"/>
        <v>6</v>
      </c>
      <c r="G31" s="2">
        <v>9</v>
      </c>
      <c r="H31" s="11">
        <f t="shared" si="15"/>
        <v>7.5</v>
      </c>
      <c r="I31" s="2">
        <v>13</v>
      </c>
      <c r="J31" s="11">
        <f t="shared" si="26"/>
        <v>8.6666666666666661</v>
      </c>
      <c r="K31" s="2">
        <v>5</v>
      </c>
      <c r="L31" s="2">
        <v>7</v>
      </c>
      <c r="M31" s="2">
        <v>4</v>
      </c>
      <c r="N31" s="2">
        <f t="shared" si="25"/>
        <v>2</v>
      </c>
      <c r="O31" s="2">
        <f t="shared" si="16"/>
        <v>4.5</v>
      </c>
      <c r="P31" s="14">
        <f>SUM(L31,J31,H31,D31,F31)</f>
        <v>39.166666666666664</v>
      </c>
      <c r="Q31" s="11">
        <f t="shared" si="17"/>
        <v>9.3999999999999986</v>
      </c>
      <c r="R31" s="2">
        <v>9</v>
      </c>
      <c r="S31" s="2">
        <v>7</v>
      </c>
      <c r="T31" s="2">
        <v>6</v>
      </c>
      <c r="U31" s="14">
        <f t="shared" si="18"/>
        <v>3.6666666666666665</v>
      </c>
      <c r="V31" s="2">
        <v>7.5</v>
      </c>
      <c r="W31" s="11">
        <f t="shared" si="19"/>
        <v>5.9</v>
      </c>
      <c r="X31" s="13">
        <v>30</v>
      </c>
      <c r="Y31" s="11">
        <f t="shared" si="20"/>
        <v>15</v>
      </c>
      <c r="Z31" s="11">
        <v>14.08</v>
      </c>
      <c r="AA31" s="11">
        <f t="shared" si="21"/>
        <v>44.379999999999995</v>
      </c>
      <c r="AB31" s="14">
        <f t="shared" si="22"/>
        <v>29.586666666666662</v>
      </c>
      <c r="AC31" s="2">
        <v>39</v>
      </c>
      <c r="AD31" s="2">
        <f t="shared" si="23"/>
        <v>31.200000000000003</v>
      </c>
      <c r="AE31" s="20">
        <f t="shared" si="12"/>
        <v>61.5</v>
      </c>
      <c r="AF31" s="21">
        <v>14.08</v>
      </c>
      <c r="AG31" s="45">
        <f t="shared" si="13"/>
        <v>75.58</v>
      </c>
      <c r="AH31" s="10"/>
      <c r="AI31" s="7"/>
      <c r="AJ31" s="8"/>
    </row>
    <row r="32" spans="1:36" ht="16.5" thickTop="1" thickBot="1" x14ac:dyDescent="0.3">
      <c r="A32" s="16">
        <v>22</v>
      </c>
      <c r="B32" s="17">
        <v>91420081</v>
      </c>
      <c r="C32" s="17" t="s">
        <v>38</v>
      </c>
      <c r="D32" s="2">
        <v>3</v>
      </c>
      <c r="E32" s="2">
        <v>15</v>
      </c>
      <c r="F32" s="2">
        <f t="shared" si="14"/>
        <v>10</v>
      </c>
      <c r="G32" s="2">
        <v>7</v>
      </c>
      <c r="H32" s="11">
        <f t="shared" si="15"/>
        <v>5.833333333333333</v>
      </c>
      <c r="I32" s="2">
        <v>9</v>
      </c>
      <c r="J32" s="2">
        <f t="shared" si="26"/>
        <v>6</v>
      </c>
      <c r="K32" s="2">
        <v>7</v>
      </c>
      <c r="L32" s="2">
        <v>9</v>
      </c>
      <c r="M32" s="2">
        <v>3</v>
      </c>
      <c r="N32" s="2">
        <f t="shared" si="25"/>
        <v>1.5</v>
      </c>
      <c r="O32" s="2">
        <f t="shared" si="16"/>
        <v>5.25</v>
      </c>
      <c r="P32" s="14">
        <f>SUM(L32,K32,F32,J32,H32)</f>
        <v>37.833333333333336</v>
      </c>
      <c r="Q32" s="11">
        <f t="shared" si="17"/>
        <v>9.08</v>
      </c>
      <c r="R32" s="2">
        <v>8</v>
      </c>
      <c r="S32" s="2">
        <v>8</v>
      </c>
      <c r="T32" s="2">
        <v>8</v>
      </c>
      <c r="U32" s="14">
        <f t="shared" si="18"/>
        <v>4</v>
      </c>
      <c r="V32" s="2">
        <v>7</v>
      </c>
      <c r="W32" s="11">
        <f t="shared" si="19"/>
        <v>6.2</v>
      </c>
      <c r="X32" s="13">
        <v>25</v>
      </c>
      <c r="Y32" s="11">
        <f t="shared" si="20"/>
        <v>12.5</v>
      </c>
      <c r="Z32" s="11">
        <v>18.329999999999998</v>
      </c>
      <c r="AA32" s="11">
        <f t="shared" si="21"/>
        <v>46.11</v>
      </c>
      <c r="AB32" s="14">
        <f t="shared" si="22"/>
        <v>30.74</v>
      </c>
      <c r="AC32" s="2">
        <v>28</v>
      </c>
      <c r="AD32" s="2">
        <f t="shared" si="23"/>
        <v>22.400000000000002</v>
      </c>
      <c r="AE32" s="20">
        <f t="shared" si="12"/>
        <v>50.180000000000007</v>
      </c>
      <c r="AF32" s="21">
        <v>18.329999999999998</v>
      </c>
      <c r="AG32" s="45">
        <f t="shared" si="13"/>
        <v>68.510000000000005</v>
      </c>
      <c r="AH32" s="10"/>
      <c r="AI32" s="7"/>
      <c r="AJ32" s="8"/>
    </row>
    <row r="33" spans="1:36" ht="16.5" thickTop="1" thickBot="1" x14ac:dyDescent="0.3">
      <c r="A33" s="16">
        <v>23</v>
      </c>
      <c r="B33" s="17">
        <v>91420083</v>
      </c>
      <c r="C33" s="17" t="s">
        <v>39</v>
      </c>
      <c r="D33" s="2">
        <v>5</v>
      </c>
      <c r="E33" s="2">
        <v>15</v>
      </c>
      <c r="F33" s="2">
        <f t="shared" si="14"/>
        <v>10</v>
      </c>
      <c r="G33" s="2">
        <v>10</v>
      </c>
      <c r="H33" s="11">
        <f t="shared" si="15"/>
        <v>8.3333333333333339</v>
      </c>
      <c r="I33" s="2">
        <v>15</v>
      </c>
      <c r="J33" s="2">
        <f t="shared" si="26"/>
        <v>10</v>
      </c>
      <c r="K33" s="2">
        <v>10</v>
      </c>
      <c r="L33" s="2">
        <v>9</v>
      </c>
      <c r="M33" s="2">
        <v>16</v>
      </c>
      <c r="N33" s="2">
        <f t="shared" si="25"/>
        <v>8</v>
      </c>
      <c r="O33" s="2">
        <f t="shared" si="16"/>
        <v>8.5</v>
      </c>
      <c r="P33" s="11">
        <f>SUM(K33,J33,F33,L33,H33)</f>
        <v>47.333333333333336</v>
      </c>
      <c r="Q33" s="11">
        <f t="shared" si="17"/>
        <v>11.36</v>
      </c>
      <c r="R33" s="2">
        <v>8</v>
      </c>
      <c r="S33" s="2">
        <v>9</v>
      </c>
      <c r="T33" s="2">
        <v>9</v>
      </c>
      <c r="U33" s="14">
        <f t="shared" si="18"/>
        <v>4.333333333333333</v>
      </c>
      <c r="V33" s="2">
        <v>7</v>
      </c>
      <c r="W33" s="11">
        <f t="shared" si="19"/>
        <v>6.6</v>
      </c>
      <c r="X33" s="13">
        <v>37</v>
      </c>
      <c r="Y33" s="11">
        <f t="shared" si="20"/>
        <v>18.5</v>
      </c>
      <c r="Z33" s="11">
        <v>16</v>
      </c>
      <c r="AA33" s="11">
        <f t="shared" si="21"/>
        <v>52.46</v>
      </c>
      <c r="AB33" s="14">
        <f t="shared" si="22"/>
        <v>34.973333333333336</v>
      </c>
      <c r="AC33" s="2">
        <v>46</v>
      </c>
      <c r="AD33" s="2">
        <f t="shared" si="23"/>
        <v>36.800000000000004</v>
      </c>
      <c r="AE33" s="20">
        <f t="shared" si="12"/>
        <v>73.260000000000005</v>
      </c>
      <c r="AF33" s="21">
        <v>16</v>
      </c>
      <c r="AG33" s="45">
        <f t="shared" si="13"/>
        <v>89.26</v>
      </c>
      <c r="AH33" s="10"/>
      <c r="AI33" s="7"/>
      <c r="AJ33" s="8"/>
    </row>
    <row r="34" spans="1:36" ht="16.5" thickTop="1" thickBot="1" x14ac:dyDescent="0.3">
      <c r="A34" s="16">
        <v>24</v>
      </c>
      <c r="B34" s="17">
        <v>91420089</v>
      </c>
      <c r="C34" s="17" t="s">
        <v>40</v>
      </c>
      <c r="D34" s="2">
        <v>4</v>
      </c>
      <c r="E34" s="2">
        <v>0</v>
      </c>
      <c r="F34" s="2">
        <f t="shared" si="14"/>
        <v>0</v>
      </c>
      <c r="G34" s="2">
        <v>9</v>
      </c>
      <c r="H34" s="11">
        <f t="shared" si="15"/>
        <v>7.5</v>
      </c>
      <c r="I34" s="2">
        <v>0</v>
      </c>
      <c r="J34" s="2">
        <f t="shared" si="26"/>
        <v>0</v>
      </c>
      <c r="K34" s="2">
        <v>2</v>
      </c>
      <c r="L34" s="2">
        <v>6</v>
      </c>
      <c r="M34" s="2">
        <v>8</v>
      </c>
      <c r="N34" s="2">
        <f t="shared" si="25"/>
        <v>4</v>
      </c>
      <c r="O34" s="2">
        <f t="shared" si="16"/>
        <v>5</v>
      </c>
      <c r="P34" s="14">
        <f>SUM(H34,L34,D34,K34,N34)</f>
        <v>23.5</v>
      </c>
      <c r="Q34" s="11">
        <f t="shared" si="17"/>
        <v>5.64</v>
      </c>
      <c r="R34" s="2">
        <v>8.5</v>
      </c>
      <c r="S34" s="2">
        <v>8</v>
      </c>
      <c r="T34" s="2">
        <v>8</v>
      </c>
      <c r="U34" s="14">
        <f t="shared" si="18"/>
        <v>4.083333333333333</v>
      </c>
      <c r="V34" s="2">
        <v>6.5</v>
      </c>
      <c r="W34" s="11">
        <f t="shared" si="19"/>
        <v>6.2</v>
      </c>
      <c r="X34" s="13">
        <v>27</v>
      </c>
      <c r="Y34" s="11">
        <f t="shared" si="20"/>
        <v>13.5</v>
      </c>
      <c r="Z34" s="11">
        <v>15.4</v>
      </c>
      <c r="AA34" s="11">
        <f t="shared" si="21"/>
        <v>40.74</v>
      </c>
      <c r="AB34" s="14">
        <f t="shared" si="22"/>
        <v>27.16</v>
      </c>
      <c r="AC34" s="2">
        <v>23</v>
      </c>
      <c r="AD34" s="2">
        <f t="shared" si="23"/>
        <v>18.400000000000002</v>
      </c>
      <c r="AE34" s="20">
        <f t="shared" si="12"/>
        <v>43.74</v>
      </c>
      <c r="AF34" s="21">
        <v>15.4</v>
      </c>
      <c r="AG34" s="45">
        <f t="shared" si="13"/>
        <v>59.14</v>
      </c>
      <c r="AH34" s="10"/>
      <c r="AI34" s="7"/>
      <c r="AJ34" s="8"/>
    </row>
    <row r="35" spans="1:36" ht="16.5" thickTop="1" thickBot="1" x14ac:dyDescent="0.3">
      <c r="A35" s="16">
        <v>25</v>
      </c>
      <c r="B35" s="17">
        <v>91420091</v>
      </c>
      <c r="C35" s="17" t="s">
        <v>41</v>
      </c>
      <c r="D35" s="2">
        <v>6</v>
      </c>
      <c r="E35" s="2">
        <v>15</v>
      </c>
      <c r="F35" s="2">
        <f t="shared" si="14"/>
        <v>10</v>
      </c>
      <c r="G35" s="2">
        <v>11</v>
      </c>
      <c r="H35" s="11">
        <f t="shared" si="15"/>
        <v>9.1666666666666661</v>
      </c>
      <c r="I35" s="2">
        <v>15</v>
      </c>
      <c r="J35" s="2">
        <f t="shared" si="26"/>
        <v>10</v>
      </c>
      <c r="K35" s="2">
        <v>7</v>
      </c>
      <c r="L35" s="2">
        <v>10</v>
      </c>
      <c r="M35" s="2">
        <v>18</v>
      </c>
      <c r="N35" s="2">
        <f t="shared" si="25"/>
        <v>9</v>
      </c>
      <c r="O35" s="2">
        <f t="shared" si="16"/>
        <v>9.5</v>
      </c>
      <c r="P35" s="11">
        <f>SUM(L35,J35,F35,H35,N35)</f>
        <v>48.166666666666664</v>
      </c>
      <c r="Q35" s="11">
        <f t="shared" si="17"/>
        <v>11.559999999999999</v>
      </c>
      <c r="R35" s="2">
        <v>9</v>
      </c>
      <c r="S35" s="2">
        <v>9</v>
      </c>
      <c r="T35" s="2">
        <v>10</v>
      </c>
      <c r="U35" s="14">
        <f t="shared" si="18"/>
        <v>4.666666666666667</v>
      </c>
      <c r="V35" s="2">
        <v>9.5</v>
      </c>
      <c r="W35" s="11">
        <f t="shared" si="19"/>
        <v>7.5</v>
      </c>
      <c r="X35" s="13">
        <v>39</v>
      </c>
      <c r="Y35" s="11">
        <f t="shared" si="20"/>
        <v>19.5</v>
      </c>
      <c r="Z35" s="11">
        <v>19</v>
      </c>
      <c r="AA35" s="11">
        <f t="shared" si="21"/>
        <v>57.56</v>
      </c>
      <c r="AB35" s="14">
        <f t="shared" si="22"/>
        <v>38.373333333333335</v>
      </c>
      <c r="AC35" s="2">
        <v>39</v>
      </c>
      <c r="AD35" s="2">
        <f t="shared" si="23"/>
        <v>31.200000000000003</v>
      </c>
      <c r="AE35" s="20">
        <f t="shared" si="12"/>
        <v>69.760000000000005</v>
      </c>
      <c r="AF35" s="21">
        <v>17</v>
      </c>
      <c r="AG35" s="45">
        <f t="shared" si="13"/>
        <v>86.76</v>
      </c>
      <c r="AH35" s="10"/>
      <c r="AI35" s="7"/>
      <c r="AJ35" s="8"/>
    </row>
    <row r="36" spans="1:36" ht="16.5" thickTop="1" thickBot="1" x14ac:dyDescent="0.3">
      <c r="A36" s="16">
        <v>26</v>
      </c>
      <c r="B36" s="17">
        <v>91420120</v>
      </c>
      <c r="C36" s="17" t="s">
        <v>42</v>
      </c>
      <c r="D36" s="2">
        <v>6</v>
      </c>
      <c r="E36" s="2">
        <v>7</v>
      </c>
      <c r="F36" s="2">
        <f t="shared" si="14"/>
        <v>4.666666666666667</v>
      </c>
      <c r="G36" s="2">
        <v>9</v>
      </c>
      <c r="H36" s="11">
        <f t="shared" si="15"/>
        <v>7.5</v>
      </c>
      <c r="I36" s="2">
        <v>5.5</v>
      </c>
      <c r="J36" s="11">
        <f t="shared" si="26"/>
        <v>3.6666666666666665</v>
      </c>
      <c r="K36" s="2">
        <v>3</v>
      </c>
      <c r="L36" s="2">
        <v>4</v>
      </c>
      <c r="M36" s="2">
        <v>8</v>
      </c>
      <c r="N36" s="2">
        <f t="shared" si="25"/>
        <v>4</v>
      </c>
      <c r="O36" s="2">
        <f t="shared" si="16"/>
        <v>4</v>
      </c>
      <c r="P36" s="14">
        <f>SUM(D36,H36,F36,N36,L36)</f>
        <v>26.166666666666668</v>
      </c>
      <c r="Q36" s="11">
        <f t="shared" si="17"/>
        <v>6.28</v>
      </c>
      <c r="R36" s="2">
        <v>8</v>
      </c>
      <c r="S36" s="2">
        <v>7</v>
      </c>
      <c r="T36" s="2">
        <v>7</v>
      </c>
      <c r="U36" s="14">
        <f t="shared" si="18"/>
        <v>3.6666666666666665</v>
      </c>
      <c r="V36" s="2">
        <v>7</v>
      </c>
      <c r="W36" s="11">
        <f t="shared" si="19"/>
        <v>5.8</v>
      </c>
      <c r="X36" s="13">
        <v>30.5</v>
      </c>
      <c r="Y36" s="11">
        <f t="shared" si="20"/>
        <v>15.25</v>
      </c>
      <c r="Z36" s="11">
        <v>13.72</v>
      </c>
      <c r="AA36" s="11">
        <f t="shared" si="21"/>
        <v>41.05</v>
      </c>
      <c r="AB36" s="14">
        <f t="shared" si="22"/>
        <v>27.366666666666664</v>
      </c>
      <c r="AC36" s="2">
        <v>21</v>
      </c>
      <c r="AD36" s="2">
        <f t="shared" si="23"/>
        <v>16.8</v>
      </c>
      <c r="AE36" s="20">
        <f t="shared" si="12"/>
        <v>44.129999999999995</v>
      </c>
      <c r="AF36" s="21">
        <v>13.72</v>
      </c>
      <c r="AG36" s="45">
        <f t="shared" si="13"/>
        <v>57.849999999999994</v>
      </c>
      <c r="AH36" s="10"/>
      <c r="AI36" s="7"/>
      <c r="AJ36" s="8"/>
    </row>
    <row r="37" spans="1:36" ht="16.5" thickTop="1" thickBot="1" x14ac:dyDescent="0.3">
      <c r="A37" s="16">
        <v>27</v>
      </c>
      <c r="B37" s="17">
        <v>91420124</v>
      </c>
      <c r="C37" s="17" t="s">
        <v>43</v>
      </c>
      <c r="D37" s="2">
        <v>5</v>
      </c>
      <c r="E37" s="2">
        <v>4.5</v>
      </c>
      <c r="F37" s="2">
        <f t="shared" si="14"/>
        <v>3</v>
      </c>
      <c r="G37" s="2">
        <v>8</v>
      </c>
      <c r="H37" s="11">
        <f t="shared" si="15"/>
        <v>6.666666666666667</v>
      </c>
      <c r="I37" s="2">
        <v>5</v>
      </c>
      <c r="J37" s="11">
        <f t="shared" si="26"/>
        <v>3.3333333333333335</v>
      </c>
      <c r="K37" s="2">
        <v>6</v>
      </c>
      <c r="L37" s="2">
        <v>8</v>
      </c>
      <c r="M37" s="2">
        <v>6</v>
      </c>
      <c r="N37" s="2">
        <f t="shared" si="25"/>
        <v>3</v>
      </c>
      <c r="O37" s="2">
        <f t="shared" si="16"/>
        <v>5.5</v>
      </c>
      <c r="P37" s="14">
        <f>SUM(H37,K37,L37,D37,J37)</f>
        <v>29</v>
      </c>
      <c r="Q37" s="11">
        <f t="shared" si="17"/>
        <v>6.96</v>
      </c>
      <c r="R37" s="2">
        <v>8</v>
      </c>
      <c r="S37" s="2">
        <v>8</v>
      </c>
      <c r="T37" s="2">
        <v>9</v>
      </c>
      <c r="U37" s="14">
        <f t="shared" si="18"/>
        <v>4.166666666666667</v>
      </c>
      <c r="V37" s="2">
        <v>8</v>
      </c>
      <c r="W37" s="11">
        <f t="shared" si="19"/>
        <v>6.6</v>
      </c>
      <c r="X37" s="13">
        <v>15</v>
      </c>
      <c r="Y37" s="11">
        <f t="shared" si="20"/>
        <v>7.5</v>
      </c>
      <c r="Z37" s="11">
        <v>17</v>
      </c>
      <c r="AA37" s="11">
        <f t="shared" si="21"/>
        <v>38.06</v>
      </c>
      <c r="AB37" s="14">
        <f t="shared" si="22"/>
        <v>25.373333333333335</v>
      </c>
      <c r="AC37" s="2">
        <v>20.5</v>
      </c>
      <c r="AD37" s="2">
        <f t="shared" si="23"/>
        <v>16.400000000000002</v>
      </c>
      <c r="AE37" s="20">
        <f t="shared" si="12"/>
        <v>37.46</v>
      </c>
      <c r="AF37" s="21">
        <v>17</v>
      </c>
      <c r="AG37" s="45">
        <f t="shared" si="13"/>
        <v>54.46</v>
      </c>
      <c r="AH37" s="10"/>
      <c r="AI37" s="7"/>
      <c r="AJ37" s="8"/>
    </row>
    <row r="38" spans="1:36" ht="16.5" thickTop="1" thickBot="1" x14ac:dyDescent="0.3">
      <c r="A38" s="16">
        <v>28</v>
      </c>
      <c r="B38" s="17">
        <v>91420143</v>
      </c>
      <c r="C38" s="17" t="s">
        <v>44</v>
      </c>
      <c r="D38" s="2">
        <v>5</v>
      </c>
      <c r="E38" s="2">
        <v>4</v>
      </c>
      <c r="F38" s="2">
        <f t="shared" si="14"/>
        <v>2.6666666666666665</v>
      </c>
      <c r="G38" s="2"/>
      <c r="H38" s="11">
        <v>8</v>
      </c>
      <c r="I38" s="2"/>
      <c r="J38" s="2">
        <v>8</v>
      </c>
      <c r="K38" s="2">
        <v>5</v>
      </c>
      <c r="L38" s="2">
        <v>8</v>
      </c>
      <c r="M38" s="2"/>
      <c r="N38" s="2">
        <v>8</v>
      </c>
      <c r="O38" s="2">
        <f t="shared" si="16"/>
        <v>8</v>
      </c>
      <c r="P38" s="14">
        <f>SUM(L38,K38,F38,D38,H38)</f>
        <v>28.666666666666664</v>
      </c>
      <c r="Q38" s="11">
        <f t="shared" si="17"/>
        <v>6.879999999999999</v>
      </c>
      <c r="R38" s="2">
        <v>8</v>
      </c>
      <c r="S38" s="2">
        <v>8</v>
      </c>
      <c r="T38" s="2">
        <v>8</v>
      </c>
      <c r="U38" s="14">
        <f t="shared" si="18"/>
        <v>4</v>
      </c>
      <c r="V38" s="2">
        <v>8</v>
      </c>
      <c r="W38" s="11">
        <f t="shared" si="19"/>
        <v>6.4</v>
      </c>
      <c r="X38" s="13">
        <v>15</v>
      </c>
      <c r="Y38" s="11">
        <f t="shared" si="20"/>
        <v>7.5</v>
      </c>
      <c r="Z38" s="11">
        <v>15</v>
      </c>
      <c r="AA38" s="11">
        <f t="shared" si="21"/>
        <v>35.78</v>
      </c>
      <c r="AB38" s="14">
        <f t="shared" si="22"/>
        <v>23.853333333333335</v>
      </c>
      <c r="AC38" s="2">
        <v>15.5</v>
      </c>
      <c r="AD38" s="2">
        <f t="shared" si="23"/>
        <v>12.4</v>
      </c>
      <c r="AE38" s="20">
        <f t="shared" si="12"/>
        <v>33.179999999999993</v>
      </c>
      <c r="AF38" s="21">
        <v>12</v>
      </c>
      <c r="AG38" s="45">
        <f t="shared" si="13"/>
        <v>45.179999999999993</v>
      </c>
      <c r="AH38" s="10"/>
      <c r="AI38" s="7"/>
      <c r="AJ38" s="8"/>
    </row>
    <row r="39" spans="1:36" ht="16.5" thickTop="1" thickBot="1" x14ac:dyDescent="0.3">
      <c r="A39" s="16">
        <v>29</v>
      </c>
      <c r="B39" s="17">
        <v>91420156</v>
      </c>
      <c r="C39" s="17" t="s">
        <v>45</v>
      </c>
      <c r="D39" s="2">
        <v>6</v>
      </c>
      <c r="E39" s="2">
        <v>14</v>
      </c>
      <c r="F39" s="2">
        <f t="shared" si="14"/>
        <v>9.3333333333333339</v>
      </c>
      <c r="G39" s="2">
        <v>8</v>
      </c>
      <c r="H39" s="11">
        <f t="shared" ref="H39:H44" si="27">G39*5/6</f>
        <v>6.666666666666667</v>
      </c>
      <c r="I39" s="2">
        <v>15</v>
      </c>
      <c r="J39" s="2">
        <f t="shared" ref="J39:J44" si="28">I39*2/3</f>
        <v>10</v>
      </c>
      <c r="K39" s="2">
        <v>6</v>
      </c>
      <c r="L39" s="2">
        <v>8.5</v>
      </c>
      <c r="M39" s="2">
        <v>6</v>
      </c>
      <c r="N39" s="2">
        <f t="shared" ref="N39:N47" si="29">M39/2</f>
        <v>3</v>
      </c>
      <c r="O39" s="2">
        <f t="shared" si="16"/>
        <v>5.75</v>
      </c>
      <c r="P39" s="14">
        <f>SUM(L39,J39,H39,F39,D39)</f>
        <v>40.5</v>
      </c>
      <c r="Q39" s="11">
        <f t="shared" si="17"/>
        <v>9.7199999999999989</v>
      </c>
      <c r="R39" s="2">
        <v>9</v>
      </c>
      <c r="S39" s="2">
        <v>8</v>
      </c>
      <c r="T39" s="2">
        <v>8</v>
      </c>
      <c r="U39" s="14">
        <f t="shared" si="18"/>
        <v>4.166666666666667</v>
      </c>
      <c r="V39" s="2">
        <v>7.5</v>
      </c>
      <c r="W39" s="11">
        <f t="shared" si="19"/>
        <v>6.5</v>
      </c>
      <c r="X39" s="13">
        <v>30.5</v>
      </c>
      <c r="Y39" s="11">
        <f t="shared" si="20"/>
        <v>15.25</v>
      </c>
      <c r="Z39" s="11">
        <v>16</v>
      </c>
      <c r="AA39" s="11">
        <f t="shared" si="21"/>
        <v>47.47</v>
      </c>
      <c r="AB39" s="14">
        <f t="shared" si="22"/>
        <v>31.646666666666665</v>
      </c>
      <c r="AC39" s="2">
        <v>21</v>
      </c>
      <c r="AD39" s="2">
        <f t="shared" si="23"/>
        <v>16.8</v>
      </c>
      <c r="AE39" s="20">
        <f t="shared" si="12"/>
        <v>48.269999999999996</v>
      </c>
      <c r="AF39" s="21">
        <v>16</v>
      </c>
      <c r="AG39" s="45">
        <f t="shared" si="13"/>
        <v>64.27</v>
      </c>
      <c r="AH39" s="10"/>
      <c r="AI39" s="7"/>
      <c r="AJ39" s="8"/>
    </row>
    <row r="40" spans="1:36" ht="16.5" thickTop="1" thickBot="1" x14ac:dyDescent="0.3">
      <c r="A40" s="16">
        <v>30</v>
      </c>
      <c r="B40" s="17">
        <v>91420163</v>
      </c>
      <c r="C40" s="17" t="s">
        <v>46</v>
      </c>
      <c r="D40" s="2">
        <v>0</v>
      </c>
      <c r="E40" s="2">
        <v>7</v>
      </c>
      <c r="F40" s="2">
        <f t="shared" si="14"/>
        <v>4.666666666666667</v>
      </c>
      <c r="G40" s="2">
        <v>7</v>
      </c>
      <c r="H40" s="11">
        <f t="shared" si="27"/>
        <v>5.833333333333333</v>
      </c>
      <c r="I40" s="2">
        <v>14</v>
      </c>
      <c r="J40" s="11">
        <f t="shared" si="28"/>
        <v>9.3333333333333339</v>
      </c>
      <c r="K40" s="2">
        <v>7</v>
      </c>
      <c r="L40" s="2">
        <v>6</v>
      </c>
      <c r="M40" s="2">
        <v>10</v>
      </c>
      <c r="N40" s="2">
        <f t="shared" si="29"/>
        <v>5</v>
      </c>
      <c r="O40" s="2">
        <f t="shared" si="16"/>
        <v>5.5</v>
      </c>
      <c r="P40" s="14">
        <f>SUM(J40,K40,H40,L40,N40)</f>
        <v>33.166666666666671</v>
      </c>
      <c r="Q40" s="11">
        <f t="shared" si="17"/>
        <v>7.9600000000000009</v>
      </c>
      <c r="R40" s="2">
        <v>9</v>
      </c>
      <c r="S40" s="2">
        <v>9</v>
      </c>
      <c r="T40" s="2">
        <v>9</v>
      </c>
      <c r="U40" s="14">
        <f t="shared" si="18"/>
        <v>4.5</v>
      </c>
      <c r="V40" s="2">
        <v>6.5</v>
      </c>
      <c r="W40" s="11">
        <f t="shared" si="19"/>
        <v>6.7</v>
      </c>
      <c r="X40" s="13">
        <v>35.5</v>
      </c>
      <c r="Y40" s="11">
        <f t="shared" si="20"/>
        <v>17.75</v>
      </c>
      <c r="Z40" s="11">
        <v>18.760000000000002</v>
      </c>
      <c r="AA40" s="11">
        <f t="shared" si="21"/>
        <v>51.170000000000009</v>
      </c>
      <c r="AB40" s="14">
        <f t="shared" si="22"/>
        <v>34.113333333333337</v>
      </c>
      <c r="AC40" s="2">
        <v>32.5</v>
      </c>
      <c r="AD40" s="2">
        <f t="shared" si="23"/>
        <v>26</v>
      </c>
      <c r="AE40" s="20">
        <f t="shared" si="12"/>
        <v>58.410000000000004</v>
      </c>
      <c r="AF40" s="21">
        <v>18.760000000000002</v>
      </c>
      <c r="AG40" s="45">
        <f t="shared" si="13"/>
        <v>77.17</v>
      </c>
      <c r="AH40" s="10"/>
      <c r="AI40" s="7"/>
      <c r="AJ40" s="8"/>
    </row>
    <row r="41" spans="1:36" ht="16.5" thickTop="1" thickBot="1" x14ac:dyDescent="0.3">
      <c r="A41" s="16">
        <v>31</v>
      </c>
      <c r="B41" s="17">
        <v>91420184</v>
      </c>
      <c r="C41" s="17" t="s">
        <v>47</v>
      </c>
      <c r="D41" s="2">
        <v>6</v>
      </c>
      <c r="E41" s="2">
        <v>15</v>
      </c>
      <c r="F41" s="2">
        <f t="shared" si="14"/>
        <v>10</v>
      </c>
      <c r="G41" s="2">
        <v>10</v>
      </c>
      <c r="H41" s="11">
        <f t="shared" si="27"/>
        <v>8.3333333333333339</v>
      </c>
      <c r="I41" s="2">
        <v>15</v>
      </c>
      <c r="J41" s="2">
        <f t="shared" si="28"/>
        <v>10</v>
      </c>
      <c r="K41" s="2">
        <v>10</v>
      </c>
      <c r="L41" s="2">
        <v>10</v>
      </c>
      <c r="M41" s="2">
        <v>18</v>
      </c>
      <c r="N41" s="2">
        <f t="shared" si="29"/>
        <v>9</v>
      </c>
      <c r="O41" s="2">
        <f t="shared" si="16"/>
        <v>9.5</v>
      </c>
      <c r="P41" s="11">
        <f>SUM(J41,K41,L41,F41,N41)</f>
        <v>49</v>
      </c>
      <c r="Q41" s="11">
        <f t="shared" si="17"/>
        <v>11.76</v>
      </c>
      <c r="R41" s="2">
        <v>9</v>
      </c>
      <c r="S41" s="2">
        <v>9</v>
      </c>
      <c r="T41" s="2">
        <v>9</v>
      </c>
      <c r="U41" s="14">
        <f t="shared" si="18"/>
        <v>4.5</v>
      </c>
      <c r="V41" s="2">
        <v>9</v>
      </c>
      <c r="W41" s="11">
        <f t="shared" si="19"/>
        <v>7.2</v>
      </c>
      <c r="X41" s="13">
        <v>36.5</v>
      </c>
      <c r="Y41" s="11">
        <f t="shared" si="20"/>
        <v>18.25</v>
      </c>
      <c r="Z41" s="11">
        <v>19.600000000000001</v>
      </c>
      <c r="AA41" s="11">
        <f t="shared" si="21"/>
        <v>56.81</v>
      </c>
      <c r="AB41" s="14">
        <f t="shared" si="22"/>
        <v>37.873333333333335</v>
      </c>
      <c r="AC41" s="2">
        <v>44.5</v>
      </c>
      <c r="AD41" s="2">
        <f t="shared" si="23"/>
        <v>35.6</v>
      </c>
      <c r="AE41" s="20">
        <f t="shared" si="12"/>
        <v>72.81</v>
      </c>
      <c r="AF41" s="21">
        <v>19.600000000000001</v>
      </c>
      <c r="AG41" s="45">
        <f t="shared" si="13"/>
        <v>92.41</v>
      </c>
      <c r="AH41" s="10"/>
      <c r="AI41" s="7"/>
      <c r="AJ41" s="8"/>
    </row>
    <row r="42" spans="1:36" ht="16.5" thickTop="1" thickBot="1" x14ac:dyDescent="0.3">
      <c r="A42" s="16">
        <v>32</v>
      </c>
      <c r="B42" s="17">
        <v>91420185</v>
      </c>
      <c r="C42" s="17" t="s">
        <v>48</v>
      </c>
      <c r="D42" s="2">
        <v>7</v>
      </c>
      <c r="E42" s="2">
        <v>14</v>
      </c>
      <c r="F42" s="2">
        <f t="shared" si="14"/>
        <v>9.3333333333333339</v>
      </c>
      <c r="G42" s="2">
        <v>9</v>
      </c>
      <c r="H42" s="11">
        <f t="shared" si="27"/>
        <v>7.5</v>
      </c>
      <c r="I42" s="2">
        <v>11</v>
      </c>
      <c r="J42" s="11">
        <f t="shared" si="28"/>
        <v>7.333333333333333</v>
      </c>
      <c r="K42" s="2">
        <v>6</v>
      </c>
      <c r="L42" s="2">
        <v>4.5</v>
      </c>
      <c r="M42" s="2">
        <v>7</v>
      </c>
      <c r="N42" s="2">
        <f t="shared" si="29"/>
        <v>3.5</v>
      </c>
      <c r="O42" s="2">
        <f t="shared" si="16"/>
        <v>4</v>
      </c>
      <c r="P42" s="14">
        <f>SUM(F42,J42,H42,D42,K42)</f>
        <v>37.166666666666671</v>
      </c>
      <c r="Q42" s="11">
        <f t="shared" si="17"/>
        <v>8.92</v>
      </c>
      <c r="R42" s="2">
        <v>9</v>
      </c>
      <c r="S42" s="2">
        <v>8</v>
      </c>
      <c r="T42" s="2">
        <v>7</v>
      </c>
      <c r="U42" s="14">
        <f t="shared" si="18"/>
        <v>4</v>
      </c>
      <c r="V42" s="2">
        <v>8</v>
      </c>
      <c r="W42" s="11">
        <f t="shared" si="19"/>
        <v>6.4</v>
      </c>
      <c r="X42" s="13">
        <v>12.5</v>
      </c>
      <c r="Y42" s="11">
        <f t="shared" si="20"/>
        <v>6.25</v>
      </c>
      <c r="Z42" s="11">
        <v>13</v>
      </c>
      <c r="AA42" s="11">
        <f t="shared" si="21"/>
        <v>34.57</v>
      </c>
      <c r="AB42" s="14">
        <f t="shared" si="22"/>
        <v>23.046666666666667</v>
      </c>
      <c r="AC42" s="2">
        <v>13</v>
      </c>
      <c r="AD42" s="2">
        <f t="shared" si="23"/>
        <v>10.4</v>
      </c>
      <c r="AE42" s="20">
        <f t="shared" si="12"/>
        <v>31.97</v>
      </c>
      <c r="AF42" s="21">
        <v>13</v>
      </c>
      <c r="AG42" s="45">
        <f t="shared" si="13"/>
        <v>44.97</v>
      </c>
      <c r="AH42" s="10"/>
      <c r="AI42" s="7"/>
      <c r="AJ42" s="8"/>
    </row>
    <row r="43" spans="1:36" ht="16.5" thickTop="1" thickBot="1" x14ac:dyDescent="0.3">
      <c r="A43" s="16">
        <v>33</v>
      </c>
      <c r="B43" s="17">
        <v>91420193</v>
      </c>
      <c r="C43" s="17" t="s">
        <v>49</v>
      </c>
      <c r="D43" s="2">
        <v>7</v>
      </c>
      <c r="E43" s="2">
        <v>15</v>
      </c>
      <c r="F43" s="2">
        <f t="shared" si="14"/>
        <v>10</v>
      </c>
      <c r="G43" s="2">
        <v>9</v>
      </c>
      <c r="H43" s="11">
        <f t="shared" si="27"/>
        <v>7.5</v>
      </c>
      <c r="I43" s="2">
        <v>15</v>
      </c>
      <c r="J43" s="2">
        <f t="shared" si="28"/>
        <v>10</v>
      </c>
      <c r="K43" s="2">
        <v>10</v>
      </c>
      <c r="L43" s="2">
        <v>9</v>
      </c>
      <c r="M43" s="2">
        <v>14</v>
      </c>
      <c r="N43" s="2">
        <f t="shared" si="29"/>
        <v>7</v>
      </c>
      <c r="O43" s="2">
        <f t="shared" si="16"/>
        <v>8</v>
      </c>
      <c r="P43" s="14">
        <f>SUM(F43,J43,K43,L43,H43)</f>
        <v>46.5</v>
      </c>
      <c r="Q43" s="11">
        <f t="shared" si="17"/>
        <v>11.16</v>
      </c>
      <c r="R43" s="2">
        <v>9</v>
      </c>
      <c r="S43" s="2">
        <v>6</v>
      </c>
      <c r="T43" s="2">
        <v>10</v>
      </c>
      <c r="U43" s="14">
        <f t="shared" si="18"/>
        <v>4.166666666666667</v>
      </c>
      <c r="V43" s="2">
        <v>7.5</v>
      </c>
      <c r="W43" s="11">
        <f t="shared" si="19"/>
        <v>6.5</v>
      </c>
      <c r="X43" s="13">
        <v>27</v>
      </c>
      <c r="Y43" s="11">
        <f t="shared" si="20"/>
        <v>13.5</v>
      </c>
      <c r="Z43" s="11">
        <v>17.2</v>
      </c>
      <c r="AA43" s="11">
        <f t="shared" si="21"/>
        <v>48.36</v>
      </c>
      <c r="AB43" s="14">
        <f t="shared" si="22"/>
        <v>32.24</v>
      </c>
      <c r="AC43" s="2">
        <v>24</v>
      </c>
      <c r="AD43" s="2">
        <f t="shared" si="23"/>
        <v>19.200000000000003</v>
      </c>
      <c r="AE43" s="20">
        <f t="shared" si="12"/>
        <v>50.36</v>
      </c>
      <c r="AF43" s="21">
        <v>17.2</v>
      </c>
      <c r="AG43" s="45">
        <f t="shared" si="13"/>
        <v>67.56</v>
      </c>
      <c r="AH43" s="10"/>
      <c r="AI43" s="7"/>
      <c r="AJ43" s="8"/>
    </row>
    <row r="44" spans="1:36" ht="16.5" thickTop="1" thickBot="1" x14ac:dyDescent="0.3">
      <c r="A44" s="16">
        <v>34</v>
      </c>
      <c r="B44" s="17">
        <v>91420197</v>
      </c>
      <c r="C44" s="17" t="s">
        <v>50</v>
      </c>
      <c r="D44" s="2">
        <v>4</v>
      </c>
      <c r="E44" s="2">
        <v>6</v>
      </c>
      <c r="F44" s="2">
        <f t="shared" si="14"/>
        <v>4</v>
      </c>
      <c r="G44" s="2">
        <v>10</v>
      </c>
      <c r="H44" s="11">
        <f t="shared" si="27"/>
        <v>8.3333333333333339</v>
      </c>
      <c r="I44" s="2">
        <v>11.5</v>
      </c>
      <c r="J44" s="11">
        <f t="shared" si="28"/>
        <v>7.666666666666667</v>
      </c>
      <c r="K44" s="2">
        <v>6</v>
      </c>
      <c r="L44" s="2">
        <v>10</v>
      </c>
      <c r="M44" s="2">
        <v>10</v>
      </c>
      <c r="N44" s="2">
        <f t="shared" si="29"/>
        <v>5</v>
      </c>
      <c r="O44" s="2">
        <f t="shared" si="16"/>
        <v>7.5</v>
      </c>
      <c r="P44" s="14">
        <f>SUM(L44,J44,H44,K44,N44)</f>
        <v>37</v>
      </c>
      <c r="Q44" s="11">
        <f t="shared" si="17"/>
        <v>8.879999999999999</v>
      </c>
      <c r="R44" s="2">
        <v>9</v>
      </c>
      <c r="S44" s="2">
        <v>9</v>
      </c>
      <c r="T44" s="2">
        <v>9</v>
      </c>
      <c r="U44" s="14">
        <f t="shared" si="18"/>
        <v>4.5</v>
      </c>
      <c r="V44" s="2">
        <v>7.5</v>
      </c>
      <c r="W44" s="11">
        <f t="shared" si="19"/>
        <v>6.9</v>
      </c>
      <c r="X44" s="13">
        <v>30.5</v>
      </c>
      <c r="Y44" s="11">
        <f t="shared" si="20"/>
        <v>15.25</v>
      </c>
      <c r="Z44" s="11">
        <v>18.63</v>
      </c>
      <c r="AA44" s="11">
        <f t="shared" si="21"/>
        <v>49.66</v>
      </c>
      <c r="AB44" s="14">
        <f t="shared" si="22"/>
        <v>33.106666666666662</v>
      </c>
      <c r="AC44" s="2">
        <v>23.5</v>
      </c>
      <c r="AD44" s="2">
        <f t="shared" si="23"/>
        <v>18.8</v>
      </c>
      <c r="AE44" s="20">
        <f t="shared" si="12"/>
        <v>49.83</v>
      </c>
      <c r="AF44" s="21">
        <v>18.63</v>
      </c>
      <c r="AG44" s="45">
        <f t="shared" si="13"/>
        <v>68.459999999999994</v>
      </c>
      <c r="AH44" s="10"/>
      <c r="AI44" s="7"/>
      <c r="AJ44" s="8"/>
    </row>
    <row r="45" spans="1:36" ht="16.5" thickTop="1" thickBot="1" x14ac:dyDescent="0.3">
      <c r="A45" s="16">
        <v>35</v>
      </c>
      <c r="B45" s="17">
        <v>91420284</v>
      </c>
      <c r="C45" s="17" t="s">
        <v>51</v>
      </c>
      <c r="D45" s="2">
        <v>6</v>
      </c>
      <c r="E45" s="2">
        <v>2</v>
      </c>
      <c r="F45" s="2">
        <v>9</v>
      </c>
      <c r="G45" s="2">
        <v>9</v>
      </c>
      <c r="H45" s="11">
        <v>9</v>
      </c>
      <c r="I45" s="2">
        <v>12</v>
      </c>
      <c r="J45" s="2">
        <v>9</v>
      </c>
      <c r="K45" s="2">
        <v>9</v>
      </c>
      <c r="L45" s="2">
        <v>9</v>
      </c>
      <c r="M45" s="2"/>
      <c r="N45" s="2">
        <f t="shared" si="29"/>
        <v>0</v>
      </c>
      <c r="O45" s="2">
        <f t="shared" si="16"/>
        <v>4.5</v>
      </c>
      <c r="P45" s="14">
        <f>SUM(H45,J45,L45,D45,K45)</f>
        <v>42</v>
      </c>
      <c r="Q45" s="11">
        <f t="shared" si="17"/>
        <v>10.08</v>
      </c>
      <c r="R45" s="2">
        <v>9</v>
      </c>
      <c r="S45" s="2">
        <v>9</v>
      </c>
      <c r="T45" s="2">
        <v>9</v>
      </c>
      <c r="U45" s="14">
        <f t="shared" si="18"/>
        <v>4.5</v>
      </c>
      <c r="V45" s="2">
        <v>7.5</v>
      </c>
      <c r="W45" s="11">
        <f t="shared" si="19"/>
        <v>6.9</v>
      </c>
      <c r="X45" s="13">
        <v>12.5</v>
      </c>
      <c r="Y45" s="11">
        <f t="shared" si="20"/>
        <v>6.25</v>
      </c>
      <c r="Z45" s="11">
        <v>16.440000000000001</v>
      </c>
      <c r="AA45" s="11">
        <f t="shared" si="21"/>
        <v>39.67</v>
      </c>
      <c r="AB45" s="14">
        <f t="shared" si="22"/>
        <v>26.446666666666669</v>
      </c>
      <c r="AC45" s="2">
        <v>11</v>
      </c>
      <c r="AD45" s="2">
        <f t="shared" si="23"/>
        <v>8.8000000000000007</v>
      </c>
      <c r="AE45" s="20">
        <f t="shared" si="12"/>
        <v>32.03</v>
      </c>
      <c r="AF45" s="21">
        <v>11</v>
      </c>
      <c r="AG45" s="45">
        <f t="shared" si="13"/>
        <v>43.03</v>
      </c>
      <c r="AH45" s="10"/>
      <c r="AI45" s="7"/>
      <c r="AJ45" s="8"/>
    </row>
    <row r="46" spans="1:36" ht="16.5" thickTop="1" thickBot="1" x14ac:dyDescent="0.3">
      <c r="A46" s="16">
        <v>36</v>
      </c>
      <c r="B46" s="17">
        <v>91420293</v>
      </c>
      <c r="C46" s="17" t="s">
        <v>52</v>
      </c>
      <c r="D46" s="2">
        <v>5</v>
      </c>
      <c r="E46" s="2"/>
      <c r="F46" s="2">
        <f>E46*2/3</f>
        <v>0</v>
      </c>
      <c r="G46" s="2">
        <v>7</v>
      </c>
      <c r="H46" s="11">
        <f>G46*5/6</f>
        <v>5.833333333333333</v>
      </c>
      <c r="I46" s="2">
        <v>9</v>
      </c>
      <c r="J46" s="2">
        <f>I46*2/3</f>
        <v>6</v>
      </c>
      <c r="K46" s="2">
        <v>6</v>
      </c>
      <c r="L46" s="2">
        <v>7</v>
      </c>
      <c r="M46" s="2">
        <v>7</v>
      </c>
      <c r="N46" s="2">
        <f t="shared" si="29"/>
        <v>3.5</v>
      </c>
      <c r="O46" s="2">
        <f t="shared" si="16"/>
        <v>5.25</v>
      </c>
      <c r="P46" s="14">
        <f>SUM(J46,K46,L46,H46,D46)</f>
        <v>29.833333333333332</v>
      </c>
      <c r="Q46" s="11">
        <f t="shared" si="17"/>
        <v>7.1599999999999993</v>
      </c>
      <c r="R46" s="2">
        <v>9</v>
      </c>
      <c r="S46" s="2">
        <v>9</v>
      </c>
      <c r="T46" s="2">
        <v>9</v>
      </c>
      <c r="U46" s="14">
        <f t="shared" si="18"/>
        <v>4.5</v>
      </c>
      <c r="V46" s="2">
        <v>8</v>
      </c>
      <c r="W46" s="11">
        <f t="shared" si="19"/>
        <v>7</v>
      </c>
      <c r="X46" s="13">
        <v>15</v>
      </c>
      <c r="Y46" s="11">
        <f t="shared" si="20"/>
        <v>7.5</v>
      </c>
      <c r="Z46" s="11">
        <v>11</v>
      </c>
      <c r="AA46" s="11">
        <f t="shared" si="21"/>
        <v>32.659999999999997</v>
      </c>
      <c r="AB46" s="14">
        <f t="shared" si="22"/>
        <v>21.77333333333333</v>
      </c>
      <c r="AC46" s="2">
        <v>15</v>
      </c>
      <c r="AD46" s="2">
        <f t="shared" si="23"/>
        <v>12</v>
      </c>
      <c r="AE46" s="20">
        <f t="shared" si="12"/>
        <v>33.659999999999997</v>
      </c>
      <c r="AF46" s="21">
        <v>11</v>
      </c>
      <c r="AG46" s="45">
        <f t="shared" si="13"/>
        <v>44.66</v>
      </c>
      <c r="AH46" s="10"/>
      <c r="AI46" s="7"/>
      <c r="AJ46" s="8"/>
    </row>
    <row r="47" spans="1:36" ht="16.5" thickTop="1" thickBot="1" x14ac:dyDescent="0.3">
      <c r="A47" s="16">
        <v>37</v>
      </c>
      <c r="B47" s="17">
        <v>91420295</v>
      </c>
      <c r="C47" s="17" t="s">
        <v>53</v>
      </c>
      <c r="D47" s="2"/>
      <c r="E47" s="2">
        <v>8</v>
      </c>
      <c r="F47" s="2">
        <f>E47*2/3</f>
        <v>5.333333333333333</v>
      </c>
      <c r="G47" s="2">
        <v>6</v>
      </c>
      <c r="H47" s="11">
        <f>G47*5/6</f>
        <v>5</v>
      </c>
      <c r="I47" s="2">
        <v>2</v>
      </c>
      <c r="J47" s="11">
        <f>I47*2/3</f>
        <v>1.3333333333333333</v>
      </c>
      <c r="K47" s="2">
        <v>1</v>
      </c>
      <c r="L47" s="2">
        <v>6</v>
      </c>
      <c r="M47" s="2"/>
      <c r="N47" s="2">
        <f t="shared" si="29"/>
        <v>0</v>
      </c>
      <c r="O47" s="2">
        <f t="shared" si="16"/>
        <v>3</v>
      </c>
      <c r="P47" s="14">
        <f>SUM(L47,H47,F47,J47,K47)</f>
        <v>18.666666666666664</v>
      </c>
      <c r="Q47" s="11">
        <f t="shared" si="17"/>
        <v>4.4799999999999995</v>
      </c>
      <c r="R47" s="2"/>
      <c r="S47" s="2"/>
      <c r="T47" s="2"/>
      <c r="U47" s="14">
        <f t="shared" si="18"/>
        <v>0</v>
      </c>
      <c r="V47" s="2">
        <v>7.5</v>
      </c>
      <c r="W47" s="11">
        <f t="shared" si="19"/>
        <v>1.5</v>
      </c>
      <c r="X47" s="13">
        <v>3</v>
      </c>
      <c r="Y47" s="11">
        <f t="shared" si="20"/>
        <v>1.5</v>
      </c>
      <c r="Z47" s="11">
        <v>11.84</v>
      </c>
      <c r="AA47" s="11">
        <f t="shared" si="21"/>
        <v>19.32</v>
      </c>
      <c r="AB47" s="14">
        <f t="shared" si="22"/>
        <v>12.88</v>
      </c>
      <c r="AC47" s="2">
        <v>5.5</v>
      </c>
      <c r="AD47" s="2">
        <f t="shared" si="23"/>
        <v>4.4000000000000004</v>
      </c>
      <c r="AE47" s="20">
        <f t="shared" si="12"/>
        <v>11.879999999999999</v>
      </c>
      <c r="AF47" s="21">
        <v>11.84</v>
      </c>
      <c r="AG47" s="45">
        <f t="shared" si="13"/>
        <v>23.72</v>
      </c>
      <c r="AH47" s="10"/>
      <c r="AI47" s="7"/>
      <c r="AJ47" s="8"/>
    </row>
    <row r="48" spans="1:36" ht="16.5" thickTop="1" thickBot="1" x14ac:dyDescent="0.3">
      <c r="A48" s="16">
        <v>38</v>
      </c>
      <c r="B48" s="17">
        <v>91420320</v>
      </c>
      <c r="C48" s="17" t="s">
        <v>54</v>
      </c>
      <c r="D48" s="2">
        <v>5</v>
      </c>
      <c r="E48" s="2">
        <v>8</v>
      </c>
      <c r="F48" s="2">
        <f>E48*2/3</f>
        <v>5.333333333333333</v>
      </c>
      <c r="G48" s="2">
        <v>10</v>
      </c>
      <c r="H48" s="11">
        <f>G48*5/6</f>
        <v>8.3333333333333339</v>
      </c>
      <c r="I48" s="2">
        <v>14</v>
      </c>
      <c r="J48" s="11">
        <f>I48*2/3</f>
        <v>9.3333333333333339</v>
      </c>
      <c r="K48" s="2">
        <v>3</v>
      </c>
      <c r="L48" s="2">
        <v>9</v>
      </c>
      <c r="M48" s="2">
        <v>12</v>
      </c>
      <c r="N48" s="2">
        <v>6</v>
      </c>
      <c r="O48" s="2">
        <f t="shared" si="16"/>
        <v>7.5</v>
      </c>
      <c r="P48" s="14">
        <f>SUM(H48,J48,L48,F48,N48)</f>
        <v>38</v>
      </c>
      <c r="Q48" s="11">
        <f t="shared" si="17"/>
        <v>9.1199999999999992</v>
      </c>
      <c r="R48" s="2">
        <v>9</v>
      </c>
      <c r="S48" s="2">
        <v>9</v>
      </c>
      <c r="T48" s="2">
        <v>8</v>
      </c>
      <c r="U48" s="14">
        <f t="shared" si="18"/>
        <v>4.333333333333333</v>
      </c>
      <c r="V48" s="2">
        <v>8.5</v>
      </c>
      <c r="W48" s="11">
        <f t="shared" si="19"/>
        <v>6.9</v>
      </c>
      <c r="X48" s="13">
        <v>24.5</v>
      </c>
      <c r="Y48" s="11">
        <f t="shared" si="20"/>
        <v>12.25</v>
      </c>
      <c r="Z48" s="11">
        <v>16</v>
      </c>
      <c r="AA48" s="11">
        <f t="shared" si="21"/>
        <v>44.269999999999996</v>
      </c>
      <c r="AB48" s="14">
        <f t="shared" si="22"/>
        <v>29.513333333333332</v>
      </c>
      <c r="AC48" s="2">
        <v>25</v>
      </c>
      <c r="AD48" s="2">
        <f t="shared" si="23"/>
        <v>20</v>
      </c>
      <c r="AE48" s="20">
        <f t="shared" si="12"/>
        <v>48.269999999999996</v>
      </c>
      <c r="AF48" s="21">
        <v>16</v>
      </c>
      <c r="AG48" s="45">
        <f t="shared" si="13"/>
        <v>64.27</v>
      </c>
      <c r="AH48" s="10"/>
      <c r="AI48" s="7"/>
      <c r="AJ48" s="8"/>
    </row>
    <row r="49" spans="1:36" ht="16.5" thickTop="1" thickBot="1" x14ac:dyDescent="0.3">
      <c r="A49" s="16">
        <v>39</v>
      </c>
      <c r="B49" s="17">
        <v>91420334</v>
      </c>
      <c r="C49" s="17" t="s">
        <v>31</v>
      </c>
      <c r="D49" s="2"/>
      <c r="E49" s="2">
        <v>10</v>
      </c>
      <c r="F49" s="2">
        <f>E49*2/3</f>
        <v>6.666666666666667</v>
      </c>
      <c r="G49" s="2">
        <v>5</v>
      </c>
      <c r="H49" s="11">
        <f>G49*5/6</f>
        <v>4.166666666666667</v>
      </c>
      <c r="I49" s="2">
        <v>2</v>
      </c>
      <c r="J49" s="11">
        <f>I49*2/3</f>
        <v>1.3333333333333333</v>
      </c>
      <c r="K49" s="2">
        <v>10</v>
      </c>
      <c r="L49" s="2">
        <v>8</v>
      </c>
      <c r="M49" s="2">
        <v>9</v>
      </c>
      <c r="N49" s="2">
        <f>M49/2</f>
        <v>4.5</v>
      </c>
      <c r="O49" s="2">
        <f t="shared" si="16"/>
        <v>6.25</v>
      </c>
      <c r="P49" s="14">
        <f>SUM(F49,H49,L49,K49,N49)</f>
        <v>33.333333333333336</v>
      </c>
      <c r="Q49" s="11">
        <f t="shared" si="17"/>
        <v>8</v>
      </c>
      <c r="R49" s="2"/>
      <c r="S49" s="2">
        <v>9</v>
      </c>
      <c r="T49" s="2">
        <v>9</v>
      </c>
      <c r="U49" s="14">
        <f t="shared" si="18"/>
        <v>3</v>
      </c>
      <c r="V49" s="2">
        <v>7.5</v>
      </c>
      <c r="W49" s="11">
        <f t="shared" si="19"/>
        <v>5.0999999999999996</v>
      </c>
      <c r="X49" s="13">
        <v>18.5</v>
      </c>
      <c r="Y49" s="11">
        <f t="shared" si="20"/>
        <v>9.25</v>
      </c>
      <c r="Z49" s="11">
        <v>11.88</v>
      </c>
      <c r="AA49" s="11">
        <f t="shared" si="21"/>
        <v>34.230000000000004</v>
      </c>
      <c r="AB49" s="14">
        <f t="shared" si="22"/>
        <v>22.820000000000004</v>
      </c>
      <c r="AC49" s="2">
        <v>28.5</v>
      </c>
      <c r="AD49" s="2">
        <f t="shared" si="23"/>
        <v>22.8</v>
      </c>
      <c r="AE49" s="20">
        <f t="shared" si="12"/>
        <v>45.15</v>
      </c>
      <c r="AF49" s="21">
        <v>11.88</v>
      </c>
      <c r="AG49" s="45">
        <f t="shared" si="13"/>
        <v>57.03</v>
      </c>
      <c r="AH49" s="10"/>
      <c r="AI49" s="7"/>
      <c r="AJ49" s="8"/>
    </row>
    <row r="50" spans="1:36" ht="16.5" thickTop="1" thickBot="1" x14ac:dyDescent="0.3">
      <c r="A50" s="16">
        <v>40</v>
      </c>
      <c r="B50" s="17">
        <v>91420341</v>
      </c>
      <c r="C50" s="17" t="s">
        <v>55</v>
      </c>
      <c r="D50" s="2">
        <v>7</v>
      </c>
      <c r="E50" s="2">
        <v>12</v>
      </c>
      <c r="F50" s="2">
        <f>E50*2/3</f>
        <v>8</v>
      </c>
      <c r="G50" s="2"/>
      <c r="H50" s="11">
        <f>G50*5/6</f>
        <v>0</v>
      </c>
      <c r="I50" s="2"/>
      <c r="J50" s="2">
        <f>I50*2/3</f>
        <v>0</v>
      </c>
      <c r="K50" s="2">
        <v>8</v>
      </c>
      <c r="L50" s="2">
        <v>8</v>
      </c>
      <c r="M50" s="2">
        <v>7</v>
      </c>
      <c r="N50" s="2">
        <f>M50/2</f>
        <v>3.5</v>
      </c>
      <c r="O50" s="2">
        <f t="shared" si="16"/>
        <v>5.75</v>
      </c>
      <c r="P50" s="14">
        <f>SUM(D50,F50,K50,L50,N50)</f>
        <v>34.5</v>
      </c>
      <c r="Q50" s="11">
        <f t="shared" si="17"/>
        <v>8.2799999999999994</v>
      </c>
      <c r="R50" s="2">
        <v>9</v>
      </c>
      <c r="S50" s="2">
        <v>9</v>
      </c>
      <c r="T50" s="2">
        <v>9</v>
      </c>
      <c r="U50" s="14">
        <f t="shared" si="18"/>
        <v>4.5</v>
      </c>
      <c r="V50" s="2">
        <v>7.5</v>
      </c>
      <c r="W50" s="11">
        <f t="shared" si="19"/>
        <v>6.9</v>
      </c>
      <c r="X50" s="13">
        <v>8</v>
      </c>
      <c r="Y50" s="11">
        <f t="shared" si="20"/>
        <v>4</v>
      </c>
      <c r="Z50" s="11">
        <v>13.24</v>
      </c>
      <c r="AA50" s="11">
        <f t="shared" si="21"/>
        <v>32.42</v>
      </c>
      <c r="AB50" s="14">
        <f t="shared" si="22"/>
        <v>21.613333333333333</v>
      </c>
      <c r="AC50" s="2">
        <v>16</v>
      </c>
      <c r="AD50" s="2">
        <f t="shared" si="23"/>
        <v>12.8</v>
      </c>
      <c r="AE50" s="20">
        <f t="shared" si="12"/>
        <v>31.980000000000004</v>
      </c>
      <c r="AF50" s="21">
        <v>11</v>
      </c>
      <c r="AG50" s="45">
        <f t="shared" si="13"/>
        <v>42.980000000000004</v>
      </c>
      <c r="AH50" s="10"/>
      <c r="AI50" s="7"/>
      <c r="AJ50" s="8"/>
    </row>
    <row r="51" spans="1:36" ht="14.25" customHeight="1" thickTop="1" thickBot="1" x14ac:dyDescent="0.3">
      <c r="A51" s="16">
        <v>41</v>
      </c>
      <c r="B51" s="17">
        <v>91420373</v>
      </c>
      <c r="C51" s="17" t="s">
        <v>68</v>
      </c>
      <c r="D51" s="2"/>
      <c r="E51" s="2">
        <v>7</v>
      </c>
      <c r="F51" s="2">
        <v>9</v>
      </c>
      <c r="G51" s="2">
        <v>7</v>
      </c>
      <c r="H51" s="11">
        <v>9</v>
      </c>
      <c r="I51" s="2">
        <v>8</v>
      </c>
      <c r="J51" s="11">
        <v>9</v>
      </c>
      <c r="K51" s="2">
        <v>10</v>
      </c>
      <c r="L51" s="2">
        <v>10</v>
      </c>
      <c r="M51" s="2"/>
      <c r="N51" s="2">
        <f>M51/2</f>
        <v>0</v>
      </c>
      <c r="O51" s="2">
        <f t="shared" si="16"/>
        <v>5</v>
      </c>
      <c r="P51" s="14">
        <f>SUM(K51,L51,H51,J51,F51)</f>
        <v>47</v>
      </c>
      <c r="Q51" s="11">
        <f t="shared" si="17"/>
        <v>11.28</v>
      </c>
      <c r="R51" s="2">
        <v>9</v>
      </c>
      <c r="S51" s="2">
        <v>9</v>
      </c>
      <c r="T51" s="2">
        <v>9</v>
      </c>
      <c r="U51" s="14">
        <f t="shared" si="18"/>
        <v>4.5</v>
      </c>
      <c r="V51" s="2">
        <v>9</v>
      </c>
      <c r="W51" s="11">
        <f t="shared" si="19"/>
        <v>7.2</v>
      </c>
      <c r="X51" s="13">
        <v>15</v>
      </c>
      <c r="Y51" s="11">
        <f t="shared" si="20"/>
        <v>7.5</v>
      </c>
      <c r="Z51" s="11">
        <v>16</v>
      </c>
      <c r="AA51" s="11">
        <f t="shared" si="21"/>
        <v>41.98</v>
      </c>
      <c r="AB51" s="14">
        <f t="shared" si="22"/>
        <v>27.986666666666665</v>
      </c>
      <c r="AC51" s="2">
        <v>7.5</v>
      </c>
      <c r="AD51" s="2">
        <f t="shared" si="23"/>
        <v>6</v>
      </c>
      <c r="AE51" s="20">
        <f t="shared" si="12"/>
        <v>31.979999999999997</v>
      </c>
      <c r="AF51" s="21">
        <v>11</v>
      </c>
      <c r="AG51" s="45">
        <f t="shared" si="13"/>
        <v>42.98</v>
      </c>
      <c r="AH51" s="10"/>
      <c r="AI51" s="7"/>
      <c r="AJ51" s="8"/>
    </row>
    <row r="52" spans="1:36" ht="14.25" hidden="1" customHeight="1" thickTop="1" thickBot="1" x14ac:dyDescent="0.3">
      <c r="A52" s="16">
        <v>42</v>
      </c>
      <c r="B52" s="17">
        <v>101519103</v>
      </c>
      <c r="C52" s="17" t="s">
        <v>59</v>
      </c>
      <c r="D52" s="2"/>
      <c r="E52" s="2"/>
      <c r="F52" s="2">
        <f>E52*2/3</f>
        <v>0</v>
      </c>
      <c r="G52" s="2"/>
      <c r="H52" s="11">
        <f>G52*5/6</f>
        <v>0</v>
      </c>
      <c r="I52" s="2"/>
      <c r="J52" s="2">
        <v>5</v>
      </c>
      <c r="K52" s="2">
        <v>7</v>
      </c>
      <c r="L52" s="2">
        <v>9</v>
      </c>
      <c r="M52" s="2">
        <v>4</v>
      </c>
      <c r="N52" s="2">
        <f>M52/2</f>
        <v>2</v>
      </c>
      <c r="O52" s="2">
        <f t="shared" si="16"/>
        <v>5.5</v>
      </c>
      <c r="P52" s="14">
        <f>SUM(N52,L52,K52,J52,H52)</f>
        <v>23</v>
      </c>
      <c r="Q52" s="11">
        <f t="shared" si="17"/>
        <v>5.52</v>
      </c>
      <c r="R52" s="2">
        <v>9</v>
      </c>
      <c r="S52" s="2">
        <v>9</v>
      </c>
      <c r="T52" s="2">
        <v>9</v>
      </c>
      <c r="U52" s="14">
        <f t="shared" si="18"/>
        <v>4.5</v>
      </c>
      <c r="V52" s="2">
        <v>8.5</v>
      </c>
      <c r="W52" s="11">
        <f t="shared" si="19"/>
        <v>7.1</v>
      </c>
      <c r="X52" s="13">
        <v>18</v>
      </c>
      <c r="Y52" s="11">
        <f t="shared" si="20"/>
        <v>9</v>
      </c>
      <c r="Z52" s="11">
        <v>16.48</v>
      </c>
      <c r="AA52" s="11">
        <f t="shared" si="21"/>
        <v>38.099999999999994</v>
      </c>
      <c r="AB52" s="14">
        <f t="shared" si="22"/>
        <v>25.399999999999995</v>
      </c>
      <c r="AC52" s="2">
        <v>13.5</v>
      </c>
      <c r="AD52" s="2">
        <f t="shared" si="23"/>
        <v>10.8</v>
      </c>
      <c r="AE52" s="20">
        <f t="shared" si="12"/>
        <v>32.42</v>
      </c>
      <c r="AF52" s="21">
        <v>13.5</v>
      </c>
      <c r="AG52" s="45">
        <f t="shared" si="13"/>
        <v>45.92</v>
      </c>
      <c r="AH52" s="10"/>
      <c r="AI52" s="7"/>
      <c r="AJ52" s="9" t="s">
        <v>69</v>
      </c>
    </row>
    <row r="53" spans="1:36" ht="19.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8"/>
      <c r="AF53" s="18"/>
      <c r="AG53" s="12"/>
      <c r="AH53" s="12"/>
      <c r="AI53" s="12"/>
    </row>
    <row r="54" spans="1:36" ht="19.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36" ht="19.5" customHeight="1" x14ac:dyDescent="0.25">
      <c r="A55" s="12"/>
      <c r="B55" s="50" t="s">
        <v>71</v>
      </c>
      <c r="C55" s="50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67" t="s">
        <v>72</v>
      </c>
      <c r="X55" s="67"/>
      <c r="Y55" s="67"/>
      <c r="Z55" s="67"/>
      <c r="AA55" s="67"/>
      <c r="AB55" s="67"/>
      <c r="AC55" s="67"/>
      <c r="AD55" s="67"/>
      <c r="AE55" s="19"/>
      <c r="AF55" s="19"/>
      <c r="AG55" s="12"/>
      <c r="AH55" s="12"/>
      <c r="AI55" s="12"/>
    </row>
    <row r="56" spans="1:36" ht="1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8"/>
      <c r="AF56" s="18"/>
      <c r="AG56" s="12"/>
      <c r="AH56" s="12"/>
      <c r="AI56" s="12"/>
    </row>
    <row r="57" spans="1:36" ht="1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"/>
      <c r="R57" s="54"/>
      <c r="S57" s="54"/>
      <c r="T57" s="54"/>
      <c r="U57" s="54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</row>
  </sheetData>
  <sortState ref="A11:AJ52">
    <sortCondition ref="A11:A52"/>
  </sortState>
  <mergeCells count="33">
    <mergeCell ref="A57:P57"/>
    <mergeCell ref="R57:U57"/>
    <mergeCell ref="V57:AI57"/>
    <mergeCell ref="B55:C55"/>
    <mergeCell ref="W55:AD55"/>
    <mergeCell ref="A8:AI8"/>
    <mergeCell ref="A9:A10"/>
    <mergeCell ref="B9:B10"/>
    <mergeCell ref="C9:C10"/>
    <mergeCell ref="R9:T9"/>
    <mergeCell ref="AI9:AI10"/>
    <mergeCell ref="D9:N9"/>
    <mergeCell ref="AC6:AI6"/>
    <mergeCell ref="A7:P7"/>
    <mergeCell ref="R7:U7"/>
    <mergeCell ref="V7:W7"/>
    <mergeCell ref="X7:AI7"/>
    <mergeCell ref="AJ9:AJ10"/>
    <mergeCell ref="A1:B3"/>
    <mergeCell ref="C1:T1"/>
    <mergeCell ref="U1:AI1"/>
    <mergeCell ref="C2:T2"/>
    <mergeCell ref="U2:AI2"/>
    <mergeCell ref="C3:T3"/>
    <mergeCell ref="U3:AI3"/>
    <mergeCell ref="A4:B4"/>
    <mergeCell ref="C4:T4"/>
    <mergeCell ref="U4:AI4"/>
    <mergeCell ref="A5:C5"/>
    <mergeCell ref="D5:AA5"/>
    <mergeCell ref="AB5:AI5"/>
    <mergeCell ref="A6:C6"/>
    <mergeCell ref="D6:AA6"/>
  </mergeCells>
  <pageMargins left="0.75" right="0.75" top="1" bottom="1" header="0.5" footer="0.5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syedsss</dc:creator>
  <cp:lastModifiedBy>Tayyab</cp:lastModifiedBy>
  <cp:lastPrinted>2013-02-12T08:20:14Z</cp:lastPrinted>
  <dcterms:created xsi:type="dcterms:W3CDTF">2012-11-07T08:54:42Z</dcterms:created>
  <dcterms:modified xsi:type="dcterms:W3CDTF">2013-02-25T07:27:29Z</dcterms:modified>
</cp:coreProperties>
</file>