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120" windowHeight="8010" activeTab="1"/>
  </bookViews>
  <sheets>
    <sheet name="Grade Summary" sheetId="1" r:id="rId1"/>
    <sheet name="Course Code" sheetId="2" r:id="rId2"/>
  </sheets>
  <definedNames>
    <definedName name="Aboverange">'Grade Summary'!$B$12:$M$12</definedName>
    <definedName name="DIV">'Grade Summary'!$C$49</definedName>
    <definedName name="Grade">'Grade Summary'!$S$2:$S$10</definedName>
    <definedName name="Grades">'Course Code'!$Y:$Y</definedName>
    <definedName name="Lowerrange">'Grade Summary'!$Q$2:$Q$10</definedName>
    <definedName name="_xlnm.Print_Area" localSheetId="1">'Course Code'!$A$1:$Y$36</definedName>
    <definedName name="_xlnm.Print_Area" localSheetId="0">'Grade Summary'!$A$1:$M$20</definedName>
    <definedName name="_xlnm.Print_Titles" localSheetId="1">'Course Code'!$1:$9</definedName>
    <definedName name="RANGE">'Grade Summary'!$B$12:$M$13</definedName>
    <definedName name="Total">'Course Code'!$X$8:$X$51</definedName>
    <definedName name="Z_2376BC05_C5EB_11D8_84D9_00A0D214C203_.wvu.PrintArea" localSheetId="1" hidden="1">'Course Code'!$A$1:$Y$18</definedName>
  </definedNames>
  <calcPr fullCalcOnLoad="1"/>
</workbook>
</file>

<file path=xl/sharedStrings.xml><?xml version="1.0" encoding="utf-8"?>
<sst xmlns="http://schemas.openxmlformats.org/spreadsheetml/2006/main" count="109" uniqueCount="92">
  <si>
    <t>Name</t>
  </si>
  <si>
    <t>I.D. No.</t>
  </si>
  <si>
    <t>Total Marks</t>
  </si>
  <si>
    <t>Particulars of Participants</t>
  </si>
  <si>
    <t>FINAL AWARD</t>
  </si>
  <si>
    <t>Section:</t>
  </si>
  <si>
    <t>Course Title:</t>
  </si>
  <si>
    <t>Course Code:</t>
  </si>
  <si>
    <t xml:space="preserve">Semester: </t>
  </si>
  <si>
    <t>Award List</t>
  </si>
  <si>
    <t>Program:</t>
  </si>
  <si>
    <t>Office of Controller of Examinations</t>
  </si>
  <si>
    <t>Control No.</t>
  </si>
  <si>
    <t>University of Management and Technology</t>
  </si>
  <si>
    <t>A</t>
  </si>
  <si>
    <t>A-</t>
  </si>
  <si>
    <t>B+</t>
  </si>
  <si>
    <t>B</t>
  </si>
  <si>
    <t>B-</t>
  </si>
  <si>
    <t>C+</t>
  </si>
  <si>
    <t>Divided By 8 =</t>
  </si>
  <si>
    <t>C</t>
  </si>
  <si>
    <t>Difference</t>
  </si>
  <si>
    <t>C-</t>
  </si>
  <si>
    <t>Min Passing</t>
  </si>
  <si>
    <t>F</t>
  </si>
  <si>
    <t>Highest</t>
  </si>
  <si>
    <t>School of Science and Technology</t>
  </si>
  <si>
    <t>GRADE SUMMARY</t>
  </si>
  <si>
    <t>Grades</t>
  </si>
  <si>
    <t>Range</t>
  </si>
  <si>
    <t>Number of Students</t>
  </si>
  <si>
    <t>Resoruce Person / Instructor:</t>
  </si>
  <si>
    <t>Above</t>
  </si>
  <si>
    <t>Cutoffs</t>
  </si>
  <si>
    <t>+</t>
  </si>
  <si>
    <t>W</t>
  </si>
  <si>
    <t>I</t>
  </si>
  <si>
    <t>SA</t>
  </si>
  <si>
    <t>________________________________________________________________________</t>
  </si>
  <si>
    <t>__________</t>
  </si>
  <si>
    <t>Sr. No.</t>
  </si>
  <si>
    <t>EL-223</t>
  </si>
  <si>
    <t>Electrical Network Analysis Lab</t>
  </si>
  <si>
    <t>BS-EE</t>
  </si>
  <si>
    <t>Fall 2012</t>
  </si>
  <si>
    <t>MUHAMMAD TALHA KHAN</t>
  </si>
  <si>
    <t>TAHREEM WARSI</t>
  </si>
  <si>
    <t>MUHAMMAD UMAR SUBHANI</t>
  </si>
  <si>
    <t>UMAR MAHMOOD CHAUDHRY</t>
  </si>
  <si>
    <t>SALMAN BADAR KHAN</t>
  </si>
  <si>
    <t>SAQLAIN BUTT</t>
  </si>
  <si>
    <t>ABUBAKAR MOHSIN</t>
  </si>
  <si>
    <t>HUSSNAIN MEHMOOD</t>
  </si>
  <si>
    <t>MUHAMMAD WALEED KHALID</t>
  </si>
  <si>
    <t>MALIK ASAD HAYAT</t>
  </si>
  <si>
    <t>HAFIZ AHMAD FAIZAN</t>
  </si>
  <si>
    <t>MUHAMMAD RIZWAN</t>
  </si>
  <si>
    <t>MUHAMMAD HARIS NAVEED</t>
  </si>
  <si>
    <t>MUHAMMAD ABDULLAH QAYYUM RAO</t>
  </si>
  <si>
    <t>NOUMAN MAJEED</t>
  </si>
  <si>
    <t>MUHAMMAD AMMAD UD DIN AYUB</t>
  </si>
  <si>
    <t>HUSSAIN JAMIL</t>
  </si>
  <si>
    <t>WAQAR AFZAL</t>
  </si>
  <si>
    <t>SUBHAN RANA</t>
  </si>
  <si>
    <t>AMNA ASLAM</t>
  </si>
  <si>
    <t>Lab Evaluations</t>
  </si>
  <si>
    <t>LAB  PERFORMANCE</t>
  </si>
  <si>
    <t>Osc</t>
  </si>
  <si>
    <t>3.10.</t>
  </si>
  <si>
    <t>10.10.</t>
  </si>
  <si>
    <t>17.10.</t>
  </si>
  <si>
    <t>31.10.</t>
  </si>
  <si>
    <t>7.11.</t>
  </si>
  <si>
    <t>14.11.</t>
  </si>
  <si>
    <t>05.12.</t>
  </si>
  <si>
    <t>12.12.</t>
  </si>
  <si>
    <t>19.12.</t>
  </si>
  <si>
    <t>26.12.</t>
  </si>
  <si>
    <t>E-7</t>
  </si>
  <si>
    <t>Q</t>
  </si>
  <si>
    <t xml:space="preserve"> </t>
  </si>
  <si>
    <t>16.01.</t>
  </si>
  <si>
    <t>02.01.</t>
  </si>
  <si>
    <t>Dated=&gt;</t>
  </si>
  <si>
    <t>Total Sessionals</t>
  </si>
  <si>
    <t>Midterm Viva</t>
  </si>
  <si>
    <t>Final Evaluation</t>
  </si>
  <si>
    <t>Masooma Atiq</t>
  </si>
  <si>
    <t>masooma.atiq@umt.edu.pk</t>
  </si>
  <si>
    <t>Average=</t>
  </si>
  <si>
    <t>Semester: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</si>
</sst>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0.0"/>
    <numFmt numFmtId="166" formatCode="0.00;[Red]0.00"/>
    <numFmt numFmtId="167" formatCode="0;[Red]0"/>
    <numFmt numFmtId="168" formatCode="0.0;[Red]0.0"/>
    <numFmt numFmtId="169" formatCode="0.0_);\(0.0\)"/>
    <numFmt numFmtId="170" formatCode="0.00_);\(0.00\)"/>
    <numFmt numFmtId="171" formatCode="[$-409]dddd\,\ mmmm\ dd\,\ yy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h:mm:ss\ AM/PM"/>
  </numFmts>
  <fonts count="80">
    <font>
      <sz val="10"/>
      <name val="MS Sans Serif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MS Sans Serif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7"/>
      <name val="MS Sans Serif"/>
      <family val="2"/>
    </font>
    <font>
      <b/>
      <sz val="7"/>
      <name val="Arial"/>
      <family val="2"/>
    </font>
    <font>
      <sz val="14"/>
      <name val="Arial"/>
      <family val="2"/>
    </font>
    <font>
      <sz val="12"/>
      <name val="MS Sans Serif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u val="single"/>
      <sz val="12"/>
      <name val="Arial Black"/>
      <family val="2"/>
    </font>
    <font>
      <sz val="16"/>
      <name val="Rodchenko"/>
      <family val="0"/>
    </font>
    <font>
      <sz val="12"/>
      <name val="Arial Black"/>
      <family val="2"/>
    </font>
    <font>
      <sz val="14"/>
      <name val="Arial Black"/>
      <family val="2"/>
    </font>
    <font>
      <b/>
      <sz val="13.5"/>
      <name val="MS Sans Serif"/>
      <family val="2"/>
    </font>
    <font>
      <sz val="13.5"/>
      <name val="MS Sans Serif"/>
      <family val="2"/>
    </font>
    <font>
      <b/>
      <sz val="14"/>
      <name val="Arial"/>
      <family val="2"/>
    </font>
    <font>
      <sz val="18"/>
      <name val="Rodchenko"/>
      <family val="0"/>
    </font>
    <font>
      <b/>
      <sz val="18"/>
      <name val="Times New Roman"/>
      <family val="1"/>
    </font>
    <font>
      <b/>
      <sz val="20"/>
      <name val="Vivian"/>
      <family val="0"/>
    </font>
    <font>
      <b/>
      <sz val="18"/>
      <name val="Arial"/>
      <family val="2"/>
    </font>
    <font>
      <sz val="20"/>
      <name val="Arial"/>
      <family val="2"/>
    </font>
    <font>
      <sz val="22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sz val="3"/>
      <name val="Arial"/>
      <family val="2"/>
    </font>
    <font>
      <u val="single"/>
      <sz val="10"/>
      <name val="Arial"/>
      <family val="2"/>
    </font>
    <font>
      <b/>
      <sz val="13"/>
      <name val="Arial"/>
      <family val="2"/>
    </font>
    <font>
      <sz val="8"/>
      <name val="MS Sans Serif"/>
      <family val="2"/>
    </font>
    <font>
      <b/>
      <i/>
      <sz val="9"/>
      <name val="Arial"/>
      <family val="2"/>
    </font>
    <font>
      <b/>
      <sz val="9"/>
      <name val="MS Sans Serif"/>
      <family val="2"/>
    </font>
    <font>
      <sz val="9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8"/>
      <name val="Verdana"/>
      <family val="2"/>
    </font>
    <font>
      <u val="single"/>
      <sz val="10"/>
      <color indexed="12"/>
      <name val="MS Sans Serif"/>
      <family val="2"/>
    </font>
    <font>
      <sz val="11"/>
      <color indexed="8"/>
      <name val="Arial"/>
      <family val="0"/>
    </font>
    <font>
      <b/>
      <sz val="13"/>
      <color indexed="8"/>
      <name val="Arial"/>
      <family val="0"/>
    </font>
    <font>
      <sz val="13"/>
      <color indexed="8"/>
      <name val="Arial"/>
      <family val="0"/>
    </font>
    <font>
      <b/>
      <u val="single"/>
      <sz val="13"/>
      <color indexed="8"/>
      <name val="Arial"/>
      <family val="0"/>
    </font>
    <font>
      <b/>
      <i/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MS Sans Serif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66"/>
      <name val="Verdan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>
        <color rgb="FF111111"/>
      </left>
      <right style="thin">
        <color rgb="FF111111"/>
      </right>
      <top style="thin">
        <color rgb="FF111111"/>
      </top>
      <bottom style="thin">
        <color rgb="FF111111"/>
      </bottom>
    </border>
    <border>
      <left style="thin">
        <color rgb="FF111111"/>
      </left>
      <right>
        <color indexed="63"/>
      </right>
      <top style="thin"/>
      <bottom style="thin">
        <color rgb="FF111111"/>
      </bottom>
    </border>
    <border>
      <left style="thin">
        <color rgb="FF111111"/>
      </left>
      <right/>
      <top style="thin">
        <color rgb="FF111111"/>
      </top>
      <bottom style="thin">
        <color rgb="FF111111"/>
      </bottom>
    </border>
    <border>
      <left style="thin"/>
      <right style="thin"/>
      <top style="thin"/>
      <bottom>
        <color indexed="63"/>
      </bottom>
    </border>
    <border>
      <left style="thin">
        <color rgb="FF111111"/>
      </left>
      <right style="thin">
        <color rgb="FF111111"/>
      </right>
      <top style="thin">
        <color rgb="FF111111"/>
      </top>
      <bottom>
        <color indexed="63"/>
      </bottom>
    </border>
    <border>
      <left style="thin">
        <color rgb="FF111111"/>
      </left>
      <right>
        <color indexed="63"/>
      </right>
      <top style="thin">
        <color rgb="FF111111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111111"/>
      </left>
      <right style="thin">
        <color rgb="FF111111"/>
      </right>
      <top>
        <color indexed="63"/>
      </top>
      <bottom style="thin">
        <color rgb="FF1111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0" applyNumberFormat="0" applyBorder="0" applyAlignment="0" applyProtection="0"/>
    <xf numFmtId="0" fontId="64" fillId="27" borderId="1" applyNumberFormat="0" applyAlignment="0" applyProtection="0"/>
    <xf numFmtId="0" fontId="6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30" borderId="1" applyNumberFormat="0" applyAlignment="0" applyProtection="0"/>
    <xf numFmtId="0" fontId="73" fillId="0" borderId="6" applyNumberFormat="0" applyFill="0" applyAlignment="0" applyProtection="0"/>
    <xf numFmtId="0" fontId="74" fillId="31" borderId="0" applyNumberFormat="0" applyBorder="0" applyAlignment="0" applyProtection="0"/>
    <xf numFmtId="0" fontId="1" fillId="32" borderId="7" applyNumberFormat="0" applyFont="0" applyAlignment="0" applyProtection="0"/>
    <xf numFmtId="0" fontId="75" fillId="27" borderId="8" applyNumberFormat="0" applyAlignment="0" applyProtection="0"/>
    <xf numFmtId="9" fontId="1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164" fontId="3" fillId="33" borderId="10" xfId="0" applyNumberFormat="1" applyFont="1" applyFill="1" applyBorder="1" applyAlignment="1" applyProtection="1">
      <alignment horizontal="center" vertical="center"/>
      <protection locked="0"/>
    </xf>
    <xf numFmtId="166" fontId="5" fillId="0" borderId="10" xfId="0" applyNumberFormat="1" applyFont="1" applyBorder="1" applyAlignment="1" applyProtection="1">
      <alignment horizontal="center" vertical="center"/>
      <protection locked="0"/>
    </xf>
    <xf numFmtId="166" fontId="4" fillId="34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10" xfId="0" applyBorder="1" applyAlignment="1">
      <alignment vertical="center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7" fillId="35" borderId="10" xfId="0" applyFont="1" applyFill="1" applyBorder="1" applyAlignment="1" applyProtection="1">
      <alignment horizontal="center" vertical="center"/>
      <protection locked="0"/>
    </xf>
    <xf numFmtId="0" fontId="8" fillId="34" borderId="10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1" fillId="33" borderId="10" xfId="0" applyFont="1" applyFill="1" applyBorder="1" applyAlignment="1" applyProtection="1">
      <alignment horizontal="center" vertical="center" wrapText="1"/>
      <protection locked="0"/>
    </xf>
    <xf numFmtId="0" fontId="11" fillId="33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Continuous" vertical="center"/>
      <protection locked="0"/>
    </xf>
    <xf numFmtId="0" fontId="13" fillId="0" borderId="0" xfId="0" applyFont="1" applyAlignment="1" applyProtection="1">
      <alignment vertical="center"/>
      <protection locked="0"/>
    </xf>
    <xf numFmtId="1" fontId="2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vertical="center"/>
      <protection/>
    </xf>
    <xf numFmtId="0" fontId="25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>
      <alignment vertical="center"/>
    </xf>
    <xf numFmtId="0" fontId="3" fillId="36" borderId="10" xfId="0" applyFont="1" applyFill="1" applyBorder="1" applyAlignment="1" applyProtection="1" quotePrefix="1">
      <alignment horizontal="center" vertical="center"/>
      <protection locked="0"/>
    </xf>
    <xf numFmtId="0" fontId="21" fillId="0" borderId="11" xfId="0" applyFont="1" applyBorder="1" applyAlignment="1" applyProtection="1">
      <alignment horizontal="center" vertical="center"/>
      <protection locked="0"/>
    </xf>
    <xf numFmtId="1" fontId="21" fillId="0" borderId="12" xfId="0" applyNumberFormat="1" applyFont="1" applyBorder="1" applyAlignment="1" applyProtection="1">
      <alignment horizontal="center" vertical="center"/>
      <protection locked="0"/>
    </xf>
    <xf numFmtId="0" fontId="20" fillId="0" borderId="13" xfId="0" applyFont="1" applyBorder="1" applyAlignment="1" applyProtection="1">
      <alignment horizontal="left" vertical="center"/>
      <protection locked="0"/>
    </xf>
    <xf numFmtId="1" fontId="21" fillId="0" borderId="14" xfId="0" applyNumberFormat="1" applyFont="1" applyBorder="1" applyAlignment="1" applyProtection="1">
      <alignment horizontal="center" vertical="center"/>
      <protection locked="0"/>
    </xf>
    <xf numFmtId="1" fontId="21" fillId="0" borderId="15" xfId="0" applyNumberFormat="1" applyFont="1" applyBorder="1" applyAlignment="1" applyProtection="1">
      <alignment horizontal="center" vertical="center"/>
      <protection locked="0"/>
    </xf>
    <xf numFmtId="0" fontId="20" fillId="0" borderId="16" xfId="0" applyFont="1" applyBorder="1" applyAlignment="1" applyProtection="1">
      <alignment horizontal="left" vertical="center"/>
      <protection locked="0"/>
    </xf>
    <xf numFmtId="0" fontId="20" fillId="0" borderId="17" xfId="0" applyFont="1" applyBorder="1" applyAlignment="1" applyProtection="1">
      <alignment horizontal="left" vertical="center"/>
      <protection locked="0"/>
    </xf>
    <xf numFmtId="1" fontId="9" fillId="36" borderId="10" xfId="0" applyNumberFormat="1" applyFont="1" applyFill="1" applyBorder="1" applyAlignment="1" applyProtection="1" quotePrefix="1">
      <alignment horizontal="center" vertical="center" wrapText="1"/>
      <protection locked="0"/>
    </xf>
    <xf numFmtId="0" fontId="2" fillId="37" borderId="0" xfId="0" applyFont="1" applyFill="1" applyBorder="1" applyAlignment="1" applyProtection="1">
      <alignment vertical="center"/>
      <protection/>
    </xf>
    <xf numFmtId="0" fontId="9" fillId="37" borderId="0" xfId="0" applyFont="1" applyFill="1" applyBorder="1" applyAlignment="1" applyProtection="1">
      <alignment horizontal="right" vertical="center"/>
      <protection/>
    </xf>
    <xf numFmtId="0" fontId="22" fillId="0" borderId="0" xfId="0" applyFont="1" applyFill="1" applyBorder="1" applyAlignment="1" applyProtection="1">
      <alignment vertical="center"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1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10" xfId="0" applyNumberFormat="1" applyFont="1" applyFill="1" applyBorder="1" applyAlignment="1" applyProtection="1" quotePrefix="1">
      <alignment horizontal="center" vertical="center" wrapText="1"/>
      <protection locked="0"/>
    </xf>
    <xf numFmtId="0" fontId="26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right"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 locked="0"/>
    </xf>
    <xf numFmtId="0" fontId="31" fillId="0" borderId="0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>
      <alignment vertical="center"/>
    </xf>
    <xf numFmtId="1" fontId="20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horizontal="centerContinuous" vertical="center"/>
      <protection locked="0"/>
    </xf>
    <xf numFmtId="0" fontId="3" fillId="0" borderId="10" xfId="0" applyFont="1" applyFill="1" applyBorder="1" applyAlignment="1" applyProtection="1">
      <alignment vertical="center"/>
      <protection locked="0"/>
    </xf>
    <xf numFmtId="0" fontId="28" fillId="37" borderId="0" xfId="0" applyFont="1" applyFill="1" applyBorder="1" applyAlignment="1" applyProtection="1">
      <alignment vertical="center"/>
      <protection/>
    </xf>
    <xf numFmtId="0" fontId="29" fillId="37" borderId="0" xfId="0" applyFont="1" applyFill="1" applyBorder="1" applyAlignment="1" applyProtection="1">
      <alignment vertical="center"/>
      <protection/>
    </xf>
    <xf numFmtId="0" fontId="26" fillId="37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19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18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32" fillId="0" borderId="0" xfId="0" applyFont="1" applyFill="1" applyBorder="1" applyAlignment="1" applyProtection="1">
      <alignment horizontal="left" vertical="center"/>
      <protection locked="0"/>
    </xf>
    <xf numFmtId="1" fontId="3" fillId="0" borderId="0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/>
      <protection locked="0"/>
    </xf>
    <xf numFmtId="0" fontId="14" fillId="0" borderId="0" xfId="0" applyFon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22" fillId="0" borderId="18" xfId="0" applyFont="1" applyFill="1" applyBorder="1" applyAlignment="1" applyProtection="1">
      <alignment horizontal="left" vertical="center" wrapText="1"/>
      <protection/>
    </xf>
    <xf numFmtId="0" fontId="33" fillId="0" borderId="19" xfId="0" applyFont="1" applyFill="1" applyBorder="1" applyAlignment="1" applyProtection="1">
      <alignment horizontal="center" vertical="center" wrapText="1"/>
      <protection/>
    </xf>
    <xf numFmtId="0" fontId="33" fillId="36" borderId="19" xfId="0" applyFont="1" applyFill="1" applyBorder="1" applyAlignment="1" applyProtection="1">
      <alignment horizontal="center" vertical="center" wrapText="1"/>
      <protection/>
    </xf>
    <xf numFmtId="0" fontId="33" fillId="36" borderId="20" xfId="0" applyFont="1" applyFill="1" applyBorder="1" applyAlignment="1" applyProtection="1">
      <alignment horizontal="center" vertical="center" wrapText="1"/>
      <protection/>
    </xf>
    <xf numFmtId="1" fontId="9" fillId="36" borderId="21" xfId="0" applyNumberFormat="1" applyFont="1" applyFill="1" applyBorder="1" applyAlignment="1" applyProtection="1" quotePrefix="1">
      <alignment horizontal="center" vertical="center" wrapText="1"/>
      <protection locked="0"/>
    </xf>
    <xf numFmtId="0" fontId="22" fillId="0" borderId="22" xfId="0" applyFont="1" applyFill="1" applyBorder="1" applyAlignment="1" applyProtection="1">
      <alignment vertical="center" wrapText="1"/>
      <protection/>
    </xf>
    <xf numFmtId="0" fontId="9" fillId="0" borderId="23" xfId="0" applyFont="1" applyFill="1" applyBorder="1" applyAlignment="1" applyProtection="1">
      <alignment horizontal="center" vertical="center" wrapText="1"/>
      <protection locked="0"/>
    </xf>
    <xf numFmtId="0" fontId="9" fillId="0" borderId="24" xfId="0" applyFont="1" applyFill="1" applyBorder="1" applyAlignment="1" applyProtection="1">
      <alignment horizontal="center" vertical="center" wrapText="1"/>
      <protection locked="0"/>
    </xf>
    <xf numFmtId="0" fontId="12" fillId="0" borderId="18" xfId="0" applyFont="1" applyFill="1" applyBorder="1" applyAlignment="1">
      <alignment vertical="center"/>
    </xf>
    <xf numFmtId="164" fontId="21" fillId="0" borderId="20" xfId="0" applyNumberFormat="1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vertical="center"/>
    </xf>
    <xf numFmtId="0" fontId="21" fillId="0" borderId="21" xfId="0" applyFont="1" applyFill="1" applyBorder="1" applyAlignment="1">
      <alignment horizontal="center" vertical="center"/>
    </xf>
    <xf numFmtId="164" fontId="21" fillId="0" borderId="21" xfId="0" applyNumberFormat="1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vertical="center"/>
    </xf>
    <xf numFmtId="1" fontId="20" fillId="0" borderId="24" xfId="0" applyNumberFormat="1" applyFont="1" applyFill="1" applyBorder="1" applyAlignment="1">
      <alignment horizontal="center" vertical="center"/>
    </xf>
    <xf numFmtId="0" fontId="2" fillId="0" borderId="10" xfId="0" applyFont="1" applyBorder="1" applyAlignment="1" applyProtection="1">
      <alignment horizontal="left" vertical="center"/>
      <protection locked="0"/>
    </xf>
    <xf numFmtId="0" fontId="79" fillId="0" borderId="26" xfId="0" applyFont="1" applyBorder="1" applyAlignment="1">
      <alignment wrapText="1"/>
    </xf>
    <xf numFmtId="0" fontId="79" fillId="0" borderId="27" xfId="0" applyFont="1" applyBorder="1" applyAlignment="1">
      <alignment wrapText="1"/>
    </xf>
    <xf numFmtId="0" fontId="79" fillId="0" borderId="28" xfId="0" applyFont="1" applyBorder="1" applyAlignment="1">
      <alignment wrapText="1"/>
    </xf>
    <xf numFmtId="0" fontId="79" fillId="0" borderId="10" xfId="0" applyFont="1" applyBorder="1" applyAlignment="1">
      <alignment wrapText="1"/>
    </xf>
    <xf numFmtId="0" fontId="2" fillId="0" borderId="29" xfId="0" applyFont="1" applyBorder="1" applyAlignment="1" applyProtection="1">
      <alignment horizontal="left" vertical="center"/>
      <protection locked="0"/>
    </xf>
    <xf numFmtId="0" fontId="79" fillId="0" borderId="30" xfId="0" applyFont="1" applyBorder="1" applyAlignment="1">
      <alignment wrapText="1"/>
    </xf>
    <xf numFmtId="0" fontId="79" fillId="0" borderId="31" xfId="0" applyFont="1" applyBorder="1" applyAlignment="1">
      <alignment wrapText="1"/>
    </xf>
    <xf numFmtId="0" fontId="0" fillId="0" borderId="29" xfId="0" applyBorder="1" applyAlignment="1">
      <alignment vertical="center"/>
    </xf>
    <xf numFmtId="166" fontId="5" fillId="0" borderId="29" xfId="0" applyNumberFormat="1" applyFont="1" applyBorder="1" applyAlignment="1" applyProtection="1">
      <alignment horizontal="center" vertical="center"/>
      <protection locked="0"/>
    </xf>
    <xf numFmtId="166" fontId="4" fillId="34" borderId="29" xfId="0" applyNumberFormat="1" applyFont="1" applyFill="1" applyBorder="1" applyAlignment="1" applyProtection="1">
      <alignment horizontal="right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0" fillId="0" borderId="0" xfId="0" applyBorder="1" applyAlignment="1">
      <alignment vertical="center"/>
    </xf>
    <xf numFmtId="166" fontId="5" fillId="0" borderId="0" xfId="0" applyNumberFormat="1" applyFont="1" applyBorder="1" applyAlignment="1" applyProtection="1">
      <alignment horizontal="center" vertical="center"/>
      <protection locked="0"/>
    </xf>
    <xf numFmtId="166" fontId="4" fillId="34" borderId="0" xfId="0" applyNumberFormat="1" applyFont="1" applyFill="1" applyBorder="1" applyAlignment="1" applyProtection="1">
      <alignment horizontal="right" vertical="center"/>
      <protection locked="0"/>
    </xf>
    <xf numFmtId="167" fontId="4" fillId="34" borderId="0" xfId="0" applyNumberFormat="1" applyFont="1" applyFill="1" applyBorder="1" applyAlignment="1" applyProtection="1">
      <alignment horizontal="right" vertical="center"/>
      <protection locked="0"/>
    </xf>
    <xf numFmtId="1" fontId="2" fillId="0" borderId="0" xfId="0" applyNumberFormat="1" applyFont="1" applyBorder="1" applyAlignment="1" applyProtection="1">
      <alignment horizontal="center" vertical="center"/>
      <protection locked="0"/>
    </xf>
    <xf numFmtId="164" fontId="3" fillId="33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166" fontId="5" fillId="0" borderId="0" xfId="0" applyNumberFormat="1" applyFont="1" applyFill="1" applyBorder="1" applyAlignment="1" applyProtection="1">
      <alignment horizontal="center" vertical="center"/>
      <protection locked="0"/>
    </xf>
    <xf numFmtId="166" fontId="4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 vertical="center"/>
    </xf>
    <xf numFmtId="0" fontId="0" fillId="0" borderId="10" xfId="0" applyBorder="1" applyAlignment="1" applyProtection="1">
      <alignment vertical="center"/>
      <protection locked="0"/>
    </xf>
    <xf numFmtId="167" fontId="4" fillId="0" borderId="0" xfId="0" applyNumberFormat="1" applyFont="1" applyFill="1" applyBorder="1" applyAlignment="1" applyProtection="1">
      <alignment horizontal="right" vertical="center"/>
      <protection locked="0"/>
    </xf>
    <xf numFmtId="1" fontId="2" fillId="0" borderId="0" xfId="0" applyNumberFormat="1" applyFont="1" applyFill="1" applyBorder="1" applyAlignment="1" applyProtection="1">
      <alignment horizontal="center" vertical="center"/>
      <protection locked="0"/>
    </xf>
    <xf numFmtId="164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5" fillId="0" borderId="32" xfId="0" applyFont="1" applyBorder="1" applyAlignment="1" applyProtection="1">
      <alignment horizontal="center" vertical="center" textRotation="90"/>
      <protection locked="0"/>
    </xf>
    <xf numFmtId="0" fontId="4" fillId="0" borderId="33" xfId="0" applyFont="1" applyFill="1" applyBorder="1" applyAlignment="1" applyProtection="1">
      <alignment horizontal="center" vertical="center"/>
      <protection locked="0"/>
    </xf>
    <xf numFmtId="0" fontId="35" fillId="35" borderId="10" xfId="0" applyFont="1" applyFill="1" applyBorder="1" applyAlignment="1" applyProtection="1">
      <alignment horizontal="center" vertical="center"/>
      <protection locked="0"/>
    </xf>
    <xf numFmtId="0" fontId="4" fillId="34" borderId="10" xfId="0" applyFont="1" applyFill="1" applyBorder="1" applyAlignment="1" applyProtection="1">
      <alignment horizontal="center" vertical="center"/>
      <protection locked="0"/>
    </xf>
    <xf numFmtId="0" fontId="4" fillId="36" borderId="10" xfId="0" applyFont="1" applyFill="1" applyBorder="1" applyAlignment="1" applyProtection="1" quotePrefix="1">
      <alignment horizontal="center" vertical="center"/>
      <protection locked="0"/>
    </xf>
    <xf numFmtId="0" fontId="36" fillId="0" borderId="10" xfId="0" applyFont="1" applyBorder="1" applyAlignment="1" applyProtection="1">
      <alignment horizontal="center" vertical="center" textRotation="90"/>
      <protection locked="0"/>
    </xf>
    <xf numFmtId="0" fontId="37" fillId="0" borderId="0" xfId="0" applyFont="1" applyAlignment="1" applyProtection="1">
      <alignment vertical="center"/>
      <protection locked="0"/>
    </xf>
    <xf numFmtId="0" fontId="79" fillId="0" borderId="34" xfId="0" applyFont="1" applyBorder="1" applyAlignment="1">
      <alignment wrapText="1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7" fillId="6" borderId="10" xfId="0" applyFont="1" applyFill="1" applyBorder="1" applyAlignment="1" applyProtection="1">
      <alignment horizontal="center" vertical="center"/>
      <protection locked="0"/>
    </xf>
    <xf numFmtId="0" fontId="35" fillId="6" borderId="10" xfId="0" applyFont="1" applyFill="1" applyBorder="1" applyAlignment="1" applyProtection="1">
      <alignment horizontal="center" vertical="center"/>
      <protection locked="0"/>
    </xf>
    <xf numFmtId="0" fontId="71" fillId="0" borderId="0" xfId="52" applyFill="1" applyBorder="1" applyAlignment="1" applyProtection="1">
      <alignment vertical="center"/>
      <protection locked="0"/>
    </xf>
    <xf numFmtId="0" fontId="22" fillId="0" borderId="25" xfId="0" applyFont="1" applyFill="1" applyBorder="1" applyAlignment="1" applyProtection="1">
      <alignment vertical="center" wrapText="1"/>
      <protection/>
    </xf>
    <xf numFmtId="0" fontId="22" fillId="0" borderId="35" xfId="0" applyFont="1" applyFill="1" applyBorder="1" applyAlignment="1" applyProtection="1">
      <alignment horizontal="center" vertical="center"/>
      <protection locked="0"/>
    </xf>
    <xf numFmtId="0" fontId="22" fillId="0" borderId="36" xfId="0" applyFont="1" applyFill="1" applyBorder="1" applyAlignment="1" applyProtection="1">
      <alignment horizontal="center" vertical="center"/>
      <protection locked="0"/>
    </xf>
    <xf numFmtId="0" fontId="22" fillId="0" borderId="37" xfId="0" applyFont="1" applyFill="1" applyBorder="1" applyAlignment="1" applyProtection="1">
      <alignment horizontal="center" vertical="center"/>
      <protection locked="0"/>
    </xf>
    <xf numFmtId="0" fontId="28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horizontal="center" vertical="center"/>
      <protection/>
    </xf>
    <xf numFmtId="0" fontId="35" fillId="35" borderId="10" xfId="0" applyFont="1" applyFill="1" applyBorder="1" applyAlignment="1" applyProtection="1">
      <alignment horizontal="center" vertical="center"/>
      <protection locked="0"/>
    </xf>
    <xf numFmtId="0" fontId="11" fillId="33" borderId="38" xfId="0" applyFont="1" applyFill="1" applyBorder="1" applyAlignment="1" applyProtection="1">
      <alignment horizontal="center" vertical="center"/>
      <protection locked="0"/>
    </xf>
    <xf numFmtId="0" fontId="11" fillId="33" borderId="39" xfId="0" applyFont="1" applyFill="1" applyBorder="1" applyAlignment="1" applyProtection="1">
      <alignment horizontal="center" vertical="center"/>
      <protection locked="0"/>
    </xf>
    <xf numFmtId="0" fontId="11" fillId="33" borderId="40" xfId="0" applyFont="1" applyFill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 textRotation="90"/>
      <protection locked="0"/>
    </xf>
    <xf numFmtId="0" fontId="2" fillId="0" borderId="41" xfId="0" applyFont="1" applyBorder="1" applyAlignment="1" applyProtection="1">
      <alignment horizontal="center" vertical="center" textRotation="90"/>
      <protection locked="0"/>
    </xf>
    <xf numFmtId="0" fontId="2" fillId="0" borderId="32" xfId="0" applyFont="1" applyBorder="1" applyAlignment="1" applyProtection="1">
      <alignment horizontal="center" vertical="center" textRotation="90"/>
      <protection locked="0"/>
    </xf>
    <xf numFmtId="0" fontId="3" fillId="0" borderId="0" xfId="0" applyFont="1" applyFill="1" applyBorder="1" applyAlignment="1" applyProtection="1">
      <alignment horizontal="right" vertical="center"/>
      <protection locked="0"/>
    </xf>
    <xf numFmtId="0" fontId="6" fillId="0" borderId="10" xfId="0" applyFont="1" applyBorder="1" applyAlignment="1" applyProtection="1">
      <alignment horizontal="center" vertical="center" textRotation="90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1" fontId="17" fillId="0" borderId="0" xfId="0" applyNumberFormat="1" applyFont="1" applyFill="1" applyBorder="1" applyAlignment="1" applyProtection="1">
      <alignment vertical="center"/>
      <protection locked="0"/>
    </xf>
    <xf numFmtId="1" fontId="2" fillId="0" borderId="0" xfId="0" applyNumberFormat="1" applyFont="1" applyFill="1" applyBorder="1" applyAlignment="1" applyProtection="1">
      <alignment vertical="center"/>
      <protection locked="0"/>
    </xf>
    <xf numFmtId="1" fontId="3" fillId="0" borderId="10" xfId="0" applyNumberFormat="1" applyFont="1" applyFill="1" applyBorder="1" applyAlignment="1" applyProtection="1">
      <alignment vertical="center"/>
      <protection locked="0"/>
    </xf>
    <xf numFmtId="1" fontId="11" fillId="33" borderId="10" xfId="0" applyNumberFormat="1" applyFont="1" applyFill="1" applyBorder="1" applyAlignment="1" applyProtection="1">
      <alignment horizontal="center" vertical="center" wrapText="1"/>
      <protection locked="0"/>
    </xf>
    <xf numFmtId="1" fontId="7" fillId="38" borderId="10" xfId="0" applyNumberFormat="1" applyFont="1" applyFill="1" applyBorder="1" applyAlignment="1" applyProtection="1">
      <alignment horizontal="center" vertical="center"/>
      <protection locked="0"/>
    </xf>
    <xf numFmtId="1" fontId="35" fillId="38" borderId="10" xfId="0" applyNumberFormat="1" applyFont="1" applyFill="1" applyBorder="1" applyAlignment="1" applyProtection="1">
      <alignment horizontal="center" vertical="center"/>
      <protection locked="0"/>
    </xf>
    <xf numFmtId="1" fontId="4" fillId="0" borderId="0" xfId="0" applyNumberFormat="1" applyFont="1" applyFill="1" applyBorder="1" applyAlignment="1" applyProtection="1">
      <alignment horizontal="right" vertical="center"/>
      <protection locked="0"/>
    </xf>
    <xf numFmtId="1" fontId="0" fillId="0" borderId="0" xfId="0" applyNumberFormat="1" applyAlignment="1" applyProtection="1">
      <alignment vertical="center"/>
      <protection locked="0"/>
    </xf>
    <xf numFmtId="0" fontId="2" fillId="39" borderId="10" xfId="0" applyFont="1" applyFill="1" applyBorder="1" applyAlignment="1" applyProtection="1">
      <alignment horizontal="left" vertical="center"/>
      <protection locked="0"/>
    </xf>
    <xf numFmtId="0" fontId="79" fillId="39" borderId="26" xfId="0" applyFont="1" applyFill="1" applyBorder="1" applyAlignment="1">
      <alignment wrapText="1"/>
    </xf>
    <xf numFmtId="0" fontId="79" fillId="39" borderId="28" xfId="0" applyFont="1" applyFill="1" applyBorder="1" applyAlignment="1">
      <alignment wrapText="1"/>
    </xf>
    <xf numFmtId="166" fontId="5" fillId="39" borderId="10" xfId="0" applyNumberFormat="1" applyFont="1" applyFill="1" applyBorder="1" applyAlignment="1" applyProtection="1">
      <alignment horizontal="center" vertical="center"/>
      <protection locked="0"/>
    </xf>
    <xf numFmtId="0" fontId="0" fillId="39" borderId="10" xfId="0" applyFill="1" applyBorder="1" applyAlignment="1">
      <alignment vertical="center"/>
    </xf>
    <xf numFmtId="0" fontId="0" fillId="39" borderId="10" xfId="0" applyFill="1" applyBorder="1" applyAlignment="1" applyProtection="1">
      <alignment vertical="center"/>
      <protection locked="0"/>
    </xf>
    <xf numFmtId="166" fontId="4" fillId="39" borderId="10" xfId="0" applyNumberFormat="1" applyFont="1" applyFill="1" applyBorder="1" applyAlignment="1" applyProtection="1">
      <alignment horizontal="right" vertical="center"/>
      <protection locked="0"/>
    </xf>
    <xf numFmtId="164" fontId="3" fillId="39" borderId="10" xfId="0" applyNumberFormat="1" applyFont="1" applyFill="1" applyBorder="1" applyAlignment="1" applyProtection="1">
      <alignment horizontal="center" vertical="center"/>
      <protection locked="0"/>
    </xf>
    <xf numFmtId="1" fontId="2" fillId="39" borderId="10" xfId="0" applyNumberFormat="1" applyFont="1" applyFill="1" applyBorder="1" applyAlignment="1" applyProtection="1">
      <alignment horizontal="center" vertical="center"/>
      <protection locked="0"/>
    </xf>
    <xf numFmtId="0" fontId="3" fillId="39" borderId="10" xfId="0" applyFont="1" applyFill="1" applyBorder="1" applyAlignment="1" applyProtection="1">
      <alignment horizontal="center" vertical="center"/>
      <protection locked="0"/>
    </xf>
    <xf numFmtId="0" fontId="0" fillId="39" borderId="0" xfId="0" applyFill="1" applyAlignment="1" applyProtection="1">
      <alignment vertic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942975</xdr:colOff>
      <xdr:row>3</xdr:row>
      <xdr:rowOff>142875</xdr:rowOff>
    </xdr:from>
    <xdr:to>
      <xdr:col>2</xdr:col>
      <xdr:colOff>704850</xdr:colOff>
      <xdr:row>4</xdr:row>
      <xdr:rowOff>238125</xdr:rowOff>
    </xdr:to>
    <xdr:sp textlink="'Course Code'!X2">
      <xdr:nvSpPr>
        <xdr:cNvPr id="1" name="TextBox 2"/>
        <xdr:cNvSpPr txBox="1">
          <a:spLocks noChangeArrowheads="1"/>
        </xdr:cNvSpPr>
      </xdr:nvSpPr>
      <xdr:spPr>
        <a:xfrm>
          <a:off x="942975" y="1200150"/>
          <a:ext cx="1724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fld id="{38bffc91-f872-442f-a85f-062eccc25fe3}" type="TxLink">
            <a:rPr lang="en-US" cap="none" sz="1100" b="0" i="0" u="none" baseline="0">
              <a:solidFill>
                <a:srgbClr val="000000"/>
              </a:solidFill>
            </a:rPr>
            <a:t>BS-EE</a:t>
          </a:fld>
        </a:p>
      </xdr:txBody>
    </xdr:sp>
    <xdr:clientData/>
  </xdr:twoCellAnchor>
  <xdr:twoCellAnchor>
    <xdr:from>
      <xdr:col>0</xdr:col>
      <xdr:colOff>9525</xdr:colOff>
      <xdr:row>3</xdr:row>
      <xdr:rowOff>133350</xdr:rowOff>
    </xdr:from>
    <xdr:to>
      <xdr:col>0</xdr:col>
      <xdr:colOff>1162050</xdr:colOff>
      <xdr:row>4</xdr:row>
      <xdr:rowOff>228600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9525" y="1190625"/>
          <a:ext cx="11525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Program:</a:t>
          </a:r>
        </a:p>
      </xdr:txBody>
    </xdr:sp>
    <xdr:clientData/>
  </xdr:twoCellAnchor>
  <xdr:twoCellAnchor>
    <xdr:from>
      <xdr:col>0</xdr:col>
      <xdr:colOff>1133475</xdr:colOff>
      <xdr:row>5</xdr:row>
      <xdr:rowOff>0</xdr:rowOff>
    </xdr:from>
    <xdr:to>
      <xdr:col>4</xdr:col>
      <xdr:colOff>0</xdr:colOff>
      <xdr:row>6</xdr:row>
      <xdr:rowOff>9525</xdr:rowOff>
    </xdr:to>
    <xdr:sp textlink="'Course Code'!C4">
      <xdr:nvSpPr>
        <xdr:cNvPr id="3" name="TextBox 5"/>
        <xdr:cNvSpPr txBox="1">
          <a:spLocks noChangeArrowheads="1"/>
        </xdr:cNvSpPr>
      </xdr:nvSpPr>
      <xdr:spPr>
        <a:xfrm>
          <a:off x="1133475" y="1685925"/>
          <a:ext cx="22574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fld id="{ecd8e2ae-d04b-4749-9533-7e7365068926}" type="TxLink">
            <a:rPr lang="en-US" cap="none" sz="1100" b="0" i="0" u="none" baseline="0">
              <a:solidFill>
                <a:srgbClr val="000000"/>
              </a:solidFill>
            </a:rPr>
            <a:t>EL-223</a:t>
          </a:fld>
        </a:p>
      </xdr:txBody>
    </xdr:sp>
    <xdr:clientData/>
  </xdr:twoCellAnchor>
  <xdr:twoCellAnchor>
    <xdr:from>
      <xdr:col>0</xdr:col>
      <xdr:colOff>0</xdr:colOff>
      <xdr:row>4</xdr:row>
      <xdr:rowOff>314325</xdr:rowOff>
    </xdr:from>
    <xdr:to>
      <xdr:col>1</xdr:col>
      <xdr:colOff>114300</xdr:colOff>
      <xdr:row>6</xdr:row>
      <xdr:rowOff>9525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0" y="1685925"/>
          <a:ext cx="13620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Course Code:</a:t>
          </a:r>
        </a:p>
      </xdr:txBody>
    </xdr:sp>
    <xdr:clientData/>
  </xdr:twoCellAnchor>
  <xdr:twoCellAnchor>
    <xdr:from>
      <xdr:col>5</xdr:col>
      <xdr:colOff>0</xdr:colOff>
      <xdr:row>5</xdr:row>
      <xdr:rowOff>57150</xdr:rowOff>
    </xdr:from>
    <xdr:to>
      <xdr:col>13</xdr:col>
      <xdr:colOff>0</xdr:colOff>
      <xdr:row>5</xdr:row>
      <xdr:rowOff>371475</xdr:rowOff>
    </xdr:to>
    <xdr:sp textlink="'Course Code'!G4">
      <xdr:nvSpPr>
        <xdr:cNvPr id="5" name="TextBox 7"/>
        <xdr:cNvSpPr txBox="1">
          <a:spLocks noChangeArrowheads="1"/>
        </xdr:cNvSpPr>
      </xdr:nvSpPr>
      <xdr:spPr>
        <a:xfrm>
          <a:off x="4105275" y="1743075"/>
          <a:ext cx="57150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fld id="{8643ef9d-f133-43d3-b6ba-8a06ac3ac27c}" type="TxLink">
            <a:rPr lang="en-US" cap="none" sz="1100" b="0" i="0" u="none" baseline="0">
              <a:solidFill>
                <a:srgbClr val="000000"/>
              </a:solidFill>
            </a:rPr>
            <a:t>Electrical Network Analysis Lab</a:t>
          </a:fld>
        </a:p>
      </xdr:txBody>
    </xdr:sp>
    <xdr:clientData/>
  </xdr:twoCellAnchor>
  <xdr:twoCellAnchor>
    <xdr:from>
      <xdr:col>3</xdr:col>
      <xdr:colOff>190500</xdr:colOff>
      <xdr:row>5</xdr:row>
      <xdr:rowOff>47625</xdr:rowOff>
    </xdr:from>
    <xdr:to>
      <xdr:col>5</xdr:col>
      <xdr:colOff>238125</xdr:colOff>
      <xdr:row>5</xdr:row>
      <xdr:rowOff>361950</xdr:rowOff>
    </xdr:to>
    <xdr:sp>
      <xdr:nvSpPr>
        <xdr:cNvPr id="6" name="TextBox 8"/>
        <xdr:cNvSpPr txBox="1">
          <a:spLocks noChangeArrowheads="1"/>
        </xdr:cNvSpPr>
      </xdr:nvSpPr>
      <xdr:spPr>
        <a:xfrm>
          <a:off x="2867025" y="1733550"/>
          <a:ext cx="14763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Course Title:</a:t>
          </a:r>
        </a:p>
      </xdr:txBody>
    </xdr:sp>
    <xdr:clientData/>
  </xdr:twoCellAnchor>
  <xdr:twoCellAnchor>
    <xdr:from>
      <xdr:col>6</xdr:col>
      <xdr:colOff>47625</xdr:colOff>
      <xdr:row>3</xdr:row>
      <xdr:rowOff>95250</xdr:rowOff>
    </xdr:from>
    <xdr:to>
      <xdr:col>8</xdr:col>
      <xdr:colOff>304800</xdr:colOff>
      <xdr:row>4</xdr:row>
      <xdr:rowOff>190500</xdr:rowOff>
    </xdr:to>
    <xdr:sp textlink="'Course Code'!X3">
      <xdr:nvSpPr>
        <xdr:cNvPr id="7" name="TextBox 9"/>
        <xdr:cNvSpPr txBox="1">
          <a:spLocks noChangeArrowheads="1"/>
        </xdr:cNvSpPr>
      </xdr:nvSpPr>
      <xdr:spPr>
        <a:xfrm>
          <a:off x="4867275" y="1152525"/>
          <a:ext cx="16859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fld id="{036ab698-ee71-45e1-ab3f-819162aa4e99}" type="TxLink">
            <a:rPr lang="en-US" cap="none" sz="1100" b="0" i="0" u="none" baseline="0">
              <a:solidFill>
                <a:srgbClr val="000000"/>
              </a:solidFill>
            </a:rPr>
            <a:t>Fall 2012</a:t>
          </a:fld>
        </a:p>
      </xdr:txBody>
    </xdr:sp>
    <xdr:clientData/>
  </xdr:twoCellAnchor>
  <xdr:twoCellAnchor>
    <xdr:from>
      <xdr:col>4</xdr:col>
      <xdr:colOff>619125</xdr:colOff>
      <xdr:row>3</xdr:row>
      <xdr:rowOff>104775</xdr:rowOff>
    </xdr:from>
    <xdr:to>
      <xdr:col>6</xdr:col>
      <xdr:colOff>257175</xdr:colOff>
      <xdr:row>4</xdr:row>
      <xdr:rowOff>200025</xdr:rowOff>
    </xdr:to>
    <xdr:sp>
      <xdr:nvSpPr>
        <xdr:cNvPr id="8" name="TextBox 10"/>
        <xdr:cNvSpPr txBox="1">
          <a:spLocks noChangeArrowheads="1"/>
        </xdr:cNvSpPr>
      </xdr:nvSpPr>
      <xdr:spPr>
        <a:xfrm>
          <a:off x="4010025" y="1162050"/>
          <a:ext cx="1066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Semester:</a:t>
          </a:r>
        </a:p>
      </xdr:txBody>
    </xdr:sp>
    <xdr:clientData/>
  </xdr:twoCellAnchor>
  <xdr:twoCellAnchor>
    <xdr:from>
      <xdr:col>10</xdr:col>
      <xdr:colOff>504825</xdr:colOff>
      <xdr:row>3</xdr:row>
      <xdr:rowOff>123825</xdr:rowOff>
    </xdr:from>
    <xdr:to>
      <xdr:col>12</xdr:col>
      <xdr:colOff>266700</xdr:colOff>
      <xdr:row>4</xdr:row>
      <xdr:rowOff>219075</xdr:rowOff>
    </xdr:to>
    <xdr:sp>
      <xdr:nvSpPr>
        <xdr:cNvPr id="9" name="TextBox 12"/>
        <xdr:cNvSpPr txBox="1">
          <a:spLocks noChangeArrowheads="1"/>
        </xdr:cNvSpPr>
      </xdr:nvSpPr>
      <xdr:spPr>
        <a:xfrm>
          <a:off x="8181975" y="1181100"/>
          <a:ext cx="11906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Section: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13</xdr:col>
      <xdr:colOff>447675</xdr:colOff>
      <xdr:row>6</xdr:row>
      <xdr:rowOff>409575</xdr:rowOff>
    </xdr:to>
    <xdr:sp>
      <xdr:nvSpPr>
        <xdr:cNvPr id="10" name="TextBox 13"/>
        <xdr:cNvSpPr txBox="1">
          <a:spLocks noChangeArrowheads="1"/>
        </xdr:cNvSpPr>
      </xdr:nvSpPr>
      <xdr:spPr>
        <a:xfrm>
          <a:off x="0" y="2133600"/>
          <a:ext cx="102679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Cross Listed Course: 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________________________________________________________________________________________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5</xdr:col>
      <xdr:colOff>352425</xdr:colOff>
      <xdr:row>9</xdr:row>
      <xdr:rowOff>76200</xdr:rowOff>
    </xdr:to>
    <xdr:sp>
      <xdr:nvSpPr>
        <xdr:cNvPr id="11" name="TextBox 16"/>
        <xdr:cNvSpPr txBox="1">
          <a:spLocks noChangeArrowheads="1"/>
        </xdr:cNvSpPr>
      </xdr:nvSpPr>
      <xdr:spPr>
        <a:xfrm>
          <a:off x="0" y="2876550"/>
          <a:ext cx="4457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Contact No. : 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</a:t>
          </a:r>
        </a:p>
      </xdr:txBody>
    </xdr:sp>
    <xdr:clientData/>
  </xdr:twoCellAnchor>
  <xdr:twoCellAnchor>
    <xdr:from>
      <xdr:col>6</xdr:col>
      <xdr:colOff>295275</xdr:colOff>
      <xdr:row>8</xdr:row>
      <xdr:rowOff>0</xdr:rowOff>
    </xdr:from>
    <xdr:to>
      <xdr:col>13</xdr:col>
      <xdr:colOff>276225</xdr:colOff>
      <xdr:row>9</xdr:row>
      <xdr:rowOff>66675</xdr:rowOff>
    </xdr:to>
    <xdr:sp>
      <xdr:nvSpPr>
        <xdr:cNvPr id="12" name="TextBox 17"/>
        <xdr:cNvSpPr txBox="1">
          <a:spLocks noChangeArrowheads="1"/>
        </xdr:cNvSpPr>
      </xdr:nvSpPr>
      <xdr:spPr>
        <a:xfrm>
          <a:off x="5114925" y="2876550"/>
          <a:ext cx="4981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Email : 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</a:t>
          </a:r>
        </a:p>
      </xdr:txBody>
    </xdr:sp>
    <xdr:clientData/>
  </xdr:twoCellAnchor>
  <xdr:twoCellAnchor>
    <xdr:from>
      <xdr:col>0</xdr:col>
      <xdr:colOff>0</xdr:colOff>
      <xdr:row>7</xdr:row>
      <xdr:rowOff>19050</xdr:rowOff>
    </xdr:from>
    <xdr:to>
      <xdr:col>13</xdr:col>
      <xdr:colOff>228600</xdr:colOff>
      <xdr:row>7</xdr:row>
      <xdr:rowOff>314325</xdr:rowOff>
    </xdr:to>
    <xdr:sp textlink="'Course Code'!C5">
      <xdr:nvSpPr>
        <xdr:cNvPr id="13" name="TextBox 18"/>
        <xdr:cNvSpPr txBox="1">
          <a:spLocks noChangeArrowheads="1"/>
        </xdr:cNvSpPr>
      </xdr:nvSpPr>
      <xdr:spPr>
        <a:xfrm>
          <a:off x="0" y="2581275"/>
          <a:ext cx="10048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l">
            <a:defRPr/>
          </a:pPr>
          <a:fld id="{a8966e63-a7f6-46e8-ba22-8493e21a9ca3}" type="TxLink">
            <a:rPr lang="en-US" cap="none" sz="1300" b="1" i="0" u="none" baseline="0">
              <a:solidFill>
                <a:srgbClr val="000000"/>
              </a:solidFill>
            </a:rPr>
            <a:t>Resoruce Person / Instructor:</a:t>
          </a:fld>
        </a:p>
      </xdr:txBody>
    </xdr:sp>
    <xdr:clientData/>
  </xdr:twoCellAnchor>
  <xdr:twoCellAnchor>
    <xdr:from>
      <xdr:col>2</xdr:col>
      <xdr:colOff>714375</xdr:colOff>
      <xdr:row>7</xdr:row>
      <xdr:rowOff>19050</xdr:rowOff>
    </xdr:from>
    <xdr:to>
      <xdr:col>13</xdr:col>
      <xdr:colOff>133350</xdr:colOff>
      <xdr:row>7</xdr:row>
      <xdr:rowOff>314325</xdr:rowOff>
    </xdr:to>
    <xdr:sp textlink="'Course Code'!D5">
      <xdr:nvSpPr>
        <xdr:cNvPr id="14" name="TextBox 19"/>
        <xdr:cNvSpPr txBox="1">
          <a:spLocks noChangeArrowheads="1"/>
        </xdr:cNvSpPr>
      </xdr:nvSpPr>
      <xdr:spPr>
        <a:xfrm>
          <a:off x="2676525" y="2581275"/>
          <a:ext cx="7277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l">
            <a:defRPr/>
          </a:pPr>
          <a:fld id="{572a3b4a-3512-4320-b184-708a0cc8d1b4}" type="TxLink">
            <a:rPr lang="en-US" cap="none" sz="1300" b="1" i="0" u="sng" baseline="0">
              <a:solidFill>
                <a:srgbClr val="000000"/>
              </a:solidFill>
            </a:rPr>
            <a:t>________________________________________________________________________</a:t>
          </a:fld>
        </a:p>
      </xdr:txBody>
    </xdr:sp>
    <xdr:clientData/>
  </xdr:twoCellAnchor>
  <xdr:twoCellAnchor>
    <xdr:from>
      <xdr:col>11</xdr:col>
      <xdr:colOff>533400</xdr:colOff>
      <xdr:row>3</xdr:row>
      <xdr:rowOff>114300</xdr:rowOff>
    </xdr:from>
    <xdr:to>
      <xdr:col>12</xdr:col>
      <xdr:colOff>533400</xdr:colOff>
      <xdr:row>4</xdr:row>
      <xdr:rowOff>209550</xdr:rowOff>
    </xdr:to>
    <xdr:sp textlink="'Course Code'!X4">
      <xdr:nvSpPr>
        <xdr:cNvPr id="15" name="TextBox 21"/>
        <xdr:cNvSpPr txBox="1">
          <a:spLocks noChangeArrowheads="1"/>
        </xdr:cNvSpPr>
      </xdr:nvSpPr>
      <xdr:spPr>
        <a:xfrm>
          <a:off x="8924925" y="1171575"/>
          <a:ext cx="7143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fld id="{2296abaf-13fe-45ad-be37-5882034798a0}" type="TxLink">
            <a:rPr lang="en-US" cap="none" sz="1100" b="0" i="0" u="none" baseline="0">
              <a:solidFill>
                <a:srgbClr val="000000"/>
              </a:solidFill>
            </a:rPr>
            <a:t>C</a:t>
          </a:fld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1" name="Text 2"/>
        <xdr:cNvSpPr txBox="1">
          <a:spLocks noChangeArrowheads="1"/>
        </xdr:cNvSpPr>
      </xdr:nvSpPr>
      <xdr:spPr>
        <a:xfrm>
          <a:off x="0" y="12192000"/>
          <a:ext cx="2762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 vert="vert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S. No.</a:t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0" y="12192000"/>
          <a:ext cx="2762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 vert="vert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S. No.</a:t>
          </a:r>
        </a:p>
      </xdr:txBody>
    </xdr:sp>
    <xdr:clientData/>
  </xdr:twoCellAnchor>
  <xdr:twoCellAnchor editAs="oneCell">
    <xdr:from>
      <xdr:col>0</xdr:col>
      <xdr:colOff>114300</xdr:colOff>
      <xdr:row>0</xdr:row>
      <xdr:rowOff>47625</xdr:rowOff>
    </xdr:from>
    <xdr:to>
      <xdr:col>1</xdr:col>
      <xdr:colOff>847725</xdr:colOff>
      <xdr:row>2</xdr:row>
      <xdr:rowOff>180975</xdr:rowOff>
    </xdr:to>
    <xdr:pic>
      <xdr:nvPicPr>
        <xdr:cNvPr id="3" name="Picture 4" descr="new UMT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47625"/>
          <a:ext cx="10096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asooma.atiq@umt.edu.pk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1"/>
  <sheetViews>
    <sheetView view="pageBreakPreview" zoomScale="70" zoomScaleSheetLayoutView="70" zoomScalePageLayoutView="0" workbookViewId="0" topLeftCell="A1">
      <selection activeCell="D5" sqref="D5"/>
    </sheetView>
  </sheetViews>
  <sheetFormatPr defaultColWidth="9.140625" defaultRowHeight="12.75"/>
  <cols>
    <col min="1" max="1" width="18.7109375" style="20" customWidth="1"/>
    <col min="2" max="14" width="10.7109375" style="20" customWidth="1"/>
    <col min="15" max="16384" width="9.140625" style="20" customWidth="1"/>
  </cols>
  <sheetData>
    <row r="1" spans="1:19" ht="27.75" thickBot="1">
      <c r="A1" s="137" t="s">
        <v>13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56"/>
      <c r="O1" s="21"/>
      <c r="Q1" s="134" t="s">
        <v>34</v>
      </c>
      <c r="R1" s="135"/>
      <c r="S1" s="136"/>
    </row>
    <row r="2" spans="1:19" ht="27" thickBot="1">
      <c r="A2" s="138" t="s">
        <v>27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57"/>
      <c r="O2" s="22"/>
      <c r="Q2" s="27">
        <v>0</v>
      </c>
      <c r="R2" s="28">
        <f>$B$17-1</f>
        <v>49</v>
      </c>
      <c r="S2" s="29" t="s">
        <v>25</v>
      </c>
    </row>
    <row r="3" spans="1:19" ht="28.5" customHeight="1" thickBot="1">
      <c r="A3" s="139" t="s">
        <v>28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58"/>
      <c r="O3" s="23"/>
      <c r="Q3" s="30">
        <f>+R2+1</f>
        <v>50</v>
      </c>
      <c r="R3" s="28">
        <f>$B$19+Q3-1</f>
        <v>45</v>
      </c>
      <c r="S3" s="32" t="s">
        <v>23</v>
      </c>
    </row>
    <row r="4" spans="1:19" ht="24.75" customHeight="1" thickBot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35"/>
      <c r="O4" s="23"/>
      <c r="Q4" s="30">
        <f aca="true" t="shared" si="0" ref="Q4:Q10">+R3+1</f>
        <v>46</v>
      </c>
      <c r="R4" s="28">
        <f aca="true" t="shared" si="1" ref="R4:R9">$B$19+Q4-1</f>
        <v>41</v>
      </c>
      <c r="S4" s="32" t="s">
        <v>21</v>
      </c>
    </row>
    <row r="5" spans="1:19" s="24" customFormat="1" ht="24.75" customHeight="1" thickBot="1">
      <c r="A5" s="42"/>
      <c r="B5" s="42"/>
      <c r="C5" s="43"/>
      <c r="D5" s="43"/>
      <c r="E5" s="44"/>
      <c r="F5" s="43"/>
      <c r="G5" s="43"/>
      <c r="H5" s="43"/>
      <c r="I5" s="43"/>
      <c r="J5" s="44"/>
      <c r="K5" s="44"/>
      <c r="L5" s="44"/>
      <c r="M5" s="44"/>
      <c r="N5" s="36"/>
      <c r="Q5" s="30">
        <f t="shared" si="0"/>
        <v>42</v>
      </c>
      <c r="R5" s="28">
        <f t="shared" si="1"/>
        <v>37</v>
      </c>
      <c r="S5" s="32" t="s">
        <v>19</v>
      </c>
    </row>
    <row r="6" spans="1:19" s="24" customFormat="1" ht="34.5" customHeight="1" thickBot="1">
      <c r="A6" s="42"/>
      <c r="B6" s="45"/>
      <c r="C6" s="45"/>
      <c r="D6" s="46"/>
      <c r="E6" s="45"/>
      <c r="F6" s="45"/>
      <c r="G6" s="47"/>
      <c r="H6" s="48"/>
      <c r="I6" s="48"/>
      <c r="J6" s="48"/>
      <c r="K6" s="48"/>
      <c r="L6" s="48"/>
      <c r="M6" s="48"/>
      <c r="N6" s="36"/>
      <c r="Q6" s="30">
        <f t="shared" si="0"/>
        <v>38</v>
      </c>
      <c r="R6" s="28">
        <f t="shared" si="1"/>
        <v>33</v>
      </c>
      <c r="S6" s="32" t="s">
        <v>18</v>
      </c>
    </row>
    <row r="7" spans="1:19" s="24" customFormat="1" ht="34.5" customHeight="1" thickBot="1">
      <c r="A7" s="42"/>
      <c r="B7" s="45"/>
      <c r="C7" s="45"/>
      <c r="D7" s="45"/>
      <c r="E7" s="45"/>
      <c r="F7" s="45"/>
      <c r="G7" s="45"/>
      <c r="H7" s="48"/>
      <c r="I7" s="48"/>
      <c r="J7" s="48"/>
      <c r="K7" s="48"/>
      <c r="L7" s="48"/>
      <c r="M7" s="48"/>
      <c r="N7" s="36"/>
      <c r="Q7" s="30">
        <f t="shared" si="0"/>
        <v>34</v>
      </c>
      <c r="R7" s="28">
        <f t="shared" si="1"/>
        <v>29</v>
      </c>
      <c r="S7" s="32" t="s">
        <v>17</v>
      </c>
    </row>
    <row r="8" spans="1:19" s="24" customFormat="1" ht="24.75" customHeight="1" thickBot="1">
      <c r="A8" s="48"/>
      <c r="B8" s="49"/>
      <c r="C8" s="49"/>
      <c r="D8" s="49"/>
      <c r="E8" s="49"/>
      <c r="F8" s="49"/>
      <c r="G8" s="49"/>
      <c r="H8" s="48"/>
      <c r="I8" s="48"/>
      <c r="J8" s="48"/>
      <c r="K8" s="48"/>
      <c r="L8" s="48"/>
      <c r="M8" s="48"/>
      <c r="N8" s="36"/>
      <c r="Q8" s="30">
        <f t="shared" si="0"/>
        <v>30</v>
      </c>
      <c r="R8" s="28">
        <f t="shared" si="1"/>
        <v>25</v>
      </c>
      <c r="S8" s="32" t="s">
        <v>16</v>
      </c>
    </row>
    <row r="9" spans="1:19" ht="19.5">
      <c r="A9" s="48"/>
      <c r="B9" s="49"/>
      <c r="C9" s="49"/>
      <c r="D9" s="49"/>
      <c r="E9" s="49"/>
      <c r="F9" s="49"/>
      <c r="G9" s="49"/>
      <c r="H9" s="48"/>
      <c r="I9" s="48"/>
      <c r="J9" s="48"/>
      <c r="K9" s="48"/>
      <c r="L9" s="48"/>
      <c r="M9" s="48"/>
      <c r="N9" s="35"/>
      <c r="Q9" s="30">
        <f t="shared" si="0"/>
        <v>26</v>
      </c>
      <c r="R9" s="28">
        <f t="shared" si="1"/>
        <v>21</v>
      </c>
      <c r="S9" s="32" t="s">
        <v>15</v>
      </c>
    </row>
    <row r="10" spans="1:19" ht="30" customHeight="1" thickBot="1">
      <c r="A10" s="50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35"/>
      <c r="Q10" s="30">
        <f t="shared" si="0"/>
        <v>22</v>
      </c>
      <c r="R10" s="31" t="s">
        <v>35</v>
      </c>
      <c r="S10" s="33" t="s">
        <v>14</v>
      </c>
    </row>
    <row r="11" spans="1:14" ht="30" customHeight="1">
      <c r="A11" s="78" t="s">
        <v>29</v>
      </c>
      <c r="B11" s="79" t="s">
        <v>14</v>
      </c>
      <c r="C11" s="79" t="s">
        <v>15</v>
      </c>
      <c r="D11" s="79" t="s">
        <v>16</v>
      </c>
      <c r="E11" s="79" t="s">
        <v>17</v>
      </c>
      <c r="F11" s="79" t="s">
        <v>18</v>
      </c>
      <c r="G11" s="79" t="s">
        <v>19</v>
      </c>
      <c r="H11" s="79" t="s">
        <v>21</v>
      </c>
      <c r="I11" s="79" t="s">
        <v>23</v>
      </c>
      <c r="J11" s="79" t="s">
        <v>25</v>
      </c>
      <c r="K11" s="80" t="s">
        <v>37</v>
      </c>
      <c r="L11" s="80" t="s">
        <v>38</v>
      </c>
      <c r="M11" s="81" t="s">
        <v>36</v>
      </c>
      <c r="N11" s="44"/>
    </row>
    <row r="12" spans="1:14" ht="30" customHeight="1">
      <c r="A12" s="133" t="s">
        <v>30</v>
      </c>
      <c r="B12" s="39" t="s">
        <v>33</v>
      </c>
      <c r="C12" s="40">
        <f aca="true" t="shared" si="2" ref="C12:I12">+C13+$B$19-1</f>
        <v>21</v>
      </c>
      <c r="D12" s="40">
        <f t="shared" si="2"/>
        <v>25</v>
      </c>
      <c r="E12" s="40">
        <f t="shared" si="2"/>
        <v>29</v>
      </c>
      <c r="F12" s="40">
        <f t="shared" si="2"/>
        <v>33</v>
      </c>
      <c r="G12" s="40">
        <f t="shared" si="2"/>
        <v>37</v>
      </c>
      <c r="H12" s="40">
        <f t="shared" si="2"/>
        <v>41</v>
      </c>
      <c r="I12" s="40">
        <f t="shared" si="2"/>
        <v>45</v>
      </c>
      <c r="J12" s="40">
        <f>$B$17-1</f>
        <v>49</v>
      </c>
      <c r="K12" s="34"/>
      <c r="L12" s="34"/>
      <c r="M12" s="82"/>
      <c r="N12" s="44"/>
    </row>
    <row r="13" spans="1:14" ht="30" customHeight="1">
      <c r="A13" s="133"/>
      <c r="B13" s="40">
        <f aca="true" t="shared" si="3" ref="B13:H13">+C12+1</f>
        <v>22</v>
      </c>
      <c r="C13" s="40">
        <f t="shared" si="3"/>
        <v>26</v>
      </c>
      <c r="D13" s="40">
        <f t="shared" si="3"/>
        <v>30</v>
      </c>
      <c r="E13" s="40">
        <f t="shared" si="3"/>
        <v>34</v>
      </c>
      <c r="F13" s="40">
        <f t="shared" si="3"/>
        <v>38</v>
      </c>
      <c r="G13" s="40">
        <f t="shared" si="3"/>
        <v>42</v>
      </c>
      <c r="H13" s="40">
        <f t="shared" si="3"/>
        <v>46</v>
      </c>
      <c r="I13" s="40">
        <f>+J12+1</f>
        <v>50</v>
      </c>
      <c r="J13" s="40">
        <v>0</v>
      </c>
      <c r="K13" s="34"/>
      <c r="L13" s="34"/>
      <c r="M13" s="82"/>
      <c r="N13" s="44"/>
    </row>
    <row r="14" spans="1:14" ht="39" customHeight="1" thickBot="1">
      <c r="A14" s="83" t="s">
        <v>31</v>
      </c>
      <c r="B14" s="84">
        <f aca="true" t="shared" si="4" ref="B14:J14">COUNTIF(Grades,B11)</f>
        <v>0</v>
      </c>
      <c r="C14" s="84">
        <f t="shared" si="4"/>
        <v>0</v>
      </c>
      <c r="D14" s="84">
        <f t="shared" si="4"/>
        <v>0</v>
      </c>
      <c r="E14" s="84">
        <f t="shared" si="4"/>
        <v>0</v>
      </c>
      <c r="F14" s="84">
        <f t="shared" si="4"/>
        <v>0</v>
      </c>
      <c r="G14" s="84">
        <f t="shared" si="4"/>
        <v>0</v>
      </c>
      <c r="H14" s="84">
        <f t="shared" si="4"/>
        <v>0</v>
      </c>
      <c r="I14" s="84">
        <f t="shared" si="4"/>
        <v>0</v>
      </c>
      <c r="J14" s="84">
        <f t="shared" si="4"/>
        <v>0</v>
      </c>
      <c r="K14" s="84"/>
      <c r="L14" s="84"/>
      <c r="M14" s="85"/>
      <c r="N14" s="44"/>
    </row>
    <row r="15" spans="1:14" ht="18.75" thickBot="1">
      <c r="A15" s="37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44"/>
    </row>
    <row r="16" spans="1:14" ht="19.5">
      <c r="A16" s="86" t="s">
        <v>26</v>
      </c>
      <c r="B16" s="87">
        <f>MAX([0]!Total)</f>
        <v>20.4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</row>
    <row r="17" spans="1:14" ht="19.5">
      <c r="A17" s="88" t="s">
        <v>24</v>
      </c>
      <c r="B17" s="89">
        <v>50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</row>
    <row r="18" spans="1:14" ht="19.5">
      <c r="A18" s="88" t="s">
        <v>22</v>
      </c>
      <c r="B18" s="90">
        <f>+B16-B17</f>
        <v>-29.6</v>
      </c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</row>
    <row r="19" spans="1:14" ht="26.25" thickBot="1">
      <c r="A19" s="91" t="s">
        <v>20</v>
      </c>
      <c r="B19" s="92">
        <f>ROUND((B18/8),0)</f>
        <v>-4</v>
      </c>
      <c r="C19" s="44"/>
      <c r="D19" s="44"/>
      <c r="E19" s="44"/>
      <c r="F19" s="44"/>
      <c r="G19" s="53"/>
      <c r="H19" s="44"/>
      <c r="I19" s="44"/>
      <c r="J19" s="44"/>
      <c r="K19" s="44"/>
      <c r="L19" s="44"/>
      <c r="M19" s="44"/>
      <c r="N19" s="44"/>
    </row>
    <row r="20" spans="1:14" ht="25.5">
      <c r="A20" s="51"/>
      <c r="B20" s="52"/>
      <c r="C20" s="44"/>
      <c r="D20" s="44"/>
      <c r="E20" s="44"/>
      <c r="F20" s="44"/>
      <c r="G20" s="53"/>
      <c r="H20" s="44"/>
      <c r="I20" s="44"/>
      <c r="J20" s="44"/>
      <c r="K20" s="44"/>
      <c r="L20" s="44"/>
      <c r="M20" s="44"/>
      <c r="N20" s="44"/>
    </row>
    <row r="21" spans="1:3" ht="12.75">
      <c r="A21" s="25"/>
      <c r="B21" s="25"/>
      <c r="C21" s="25"/>
    </row>
  </sheetData>
  <sheetProtection/>
  <mergeCells count="5">
    <mergeCell ref="A12:A13"/>
    <mergeCell ref="Q1:S1"/>
    <mergeCell ref="A1:M1"/>
    <mergeCell ref="A2:M2"/>
    <mergeCell ref="A3:M3"/>
  </mergeCells>
  <dataValidations count="2">
    <dataValidation errorStyle="warning" allowBlank="1" showInputMessage="1" showErrorMessage="1" sqref="B18"/>
    <dataValidation type="whole" showInputMessage="1" showErrorMessage="1" promptTitle="Passing Criteria" prompt="Passing Criteria for &#10;Bachelor is  50&#10;Master is 60&#10;MS/PhD is 70" errorTitle="Passing Criteria" error="Passing Criteria for &#10;Bachelor is  50&#10;Master is 60&#10;MS/PhD is 70" sqref="B17">
      <formula1>50</formula1>
      <formula2>70</formula2>
    </dataValidation>
  </dataValidations>
  <printOptions horizontalCentered="1"/>
  <pageMargins left="0.25" right="0.25" top="0.5" bottom="0.75" header="0.25" footer="0.25"/>
  <pageSetup fitToHeight="1" fitToWidth="1" horizontalDpi="600" verticalDpi="600" orientation="landscape" paperSize="9" scale="95" r:id="rId2"/>
  <headerFooter scaleWithDoc="0">
    <oddHeader>&amp;RPage &amp;P of &amp;N</oddHeader>
    <oddFooter>&amp;L
_________________________
Resource Person / Instructor&amp;C
_________________________
Chairperson&amp;R
_________________________
Dean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</sheetPr>
  <dimension ref="A1:Y51"/>
  <sheetViews>
    <sheetView tabSelected="1" view="pageBreakPreview" zoomScaleSheetLayoutView="100" workbookViewId="0" topLeftCell="C19">
      <selection activeCell="S34" sqref="S34"/>
    </sheetView>
  </sheetViews>
  <sheetFormatPr defaultColWidth="9.140625" defaultRowHeight="12.75"/>
  <cols>
    <col min="1" max="1" width="4.140625" style="3" customWidth="1"/>
    <col min="2" max="2" width="14.140625" style="2" bestFit="1" customWidth="1"/>
    <col min="3" max="3" width="32.421875" style="2" customWidth="1"/>
    <col min="4" max="5" width="5.421875" style="1" customWidth="1"/>
    <col min="6" max="6" width="6.140625" style="1" customWidth="1"/>
    <col min="7" max="9" width="5.421875" style="1" customWidth="1"/>
    <col min="10" max="10" width="6.57421875" style="1" customWidth="1"/>
    <col min="11" max="16" width="5.421875" style="1" customWidth="1"/>
    <col min="17" max="17" width="13.7109375" style="1" customWidth="1"/>
    <col min="18" max="18" width="13.7109375" style="1" hidden="1" customWidth="1"/>
    <col min="19" max="19" width="10.8515625" style="1" bestFit="1" customWidth="1"/>
    <col min="20" max="20" width="9.57421875" style="1" hidden="1" customWidth="1"/>
    <col min="21" max="21" width="9.140625" style="1" customWidth="1"/>
    <col min="22" max="22" width="12.00390625" style="1" hidden="1" customWidth="1"/>
    <col min="23" max="23" width="0.13671875" style="157" customWidth="1"/>
    <col min="24" max="24" width="7.140625" style="1" customWidth="1"/>
    <col min="25" max="25" width="5.140625" style="1" bestFit="1" customWidth="1"/>
    <col min="26" max="16384" width="9.140625" style="1" customWidth="1"/>
  </cols>
  <sheetData>
    <row r="1" spans="1:25" ht="28.5" customHeight="1">
      <c r="A1" s="60"/>
      <c r="B1" s="61"/>
      <c r="C1" s="61" t="s">
        <v>13</v>
      </c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59" t="s">
        <v>12</v>
      </c>
      <c r="W1" s="150"/>
      <c r="X1" s="5" t="s">
        <v>40</v>
      </c>
      <c r="Y1" s="61"/>
    </row>
    <row r="2" spans="1:25" ht="21.75" customHeight="1">
      <c r="A2" s="60"/>
      <c r="B2" s="61"/>
      <c r="C2" s="62" t="s">
        <v>11</v>
      </c>
      <c r="D2" s="61"/>
      <c r="E2" s="61"/>
      <c r="F2" s="61"/>
      <c r="G2" s="61"/>
      <c r="H2" s="61"/>
      <c r="I2" s="61"/>
      <c r="J2" s="61"/>
      <c r="K2" s="61"/>
      <c r="L2" s="61"/>
      <c r="M2" s="63"/>
      <c r="N2" s="61"/>
      <c r="O2" s="4"/>
      <c r="P2" s="61"/>
      <c r="Q2" s="61"/>
      <c r="R2" s="4"/>
      <c r="S2" s="4"/>
      <c r="T2" s="4"/>
      <c r="U2" s="4" t="s">
        <v>10</v>
      </c>
      <c r="V2" s="147" t="s">
        <v>10</v>
      </c>
      <c r="W2" s="147"/>
      <c r="X2" s="5" t="s">
        <v>44</v>
      </c>
      <c r="Y2" s="61"/>
    </row>
    <row r="3" spans="1:25" ht="18" customHeight="1">
      <c r="A3" s="60"/>
      <c r="B3" s="65"/>
      <c r="C3" s="66" t="s">
        <v>9</v>
      </c>
      <c r="D3" s="4"/>
      <c r="E3" s="4"/>
      <c r="F3" s="65"/>
      <c r="G3" s="65"/>
      <c r="H3" s="65"/>
      <c r="I3" s="65"/>
      <c r="J3" s="65"/>
      <c r="K3" s="65"/>
      <c r="L3" s="4"/>
      <c r="M3" s="59"/>
      <c r="N3" s="67"/>
      <c r="O3" s="4"/>
      <c r="P3" s="61"/>
      <c r="Q3" s="65"/>
      <c r="R3" s="65"/>
      <c r="S3" s="68"/>
      <c r="T3" s="69"/>
      <c r="U3" s="77" t="s">
        <v>91</v>
      </c>
      <c r="V3" s="147" t="s">
        <v>8</v>
      </c>
      <c r="W3" s="147"/>
      <c r="X3" s="77" t="s">
        <v>45</v>
      </c>
      <c r="Y3" s="4"/>
    </row>
    <row r="4" spans="1:25" s="18" customFormat="1" ht="22.5" customHeight="1">
      <c r="A4" s="70"/>
      <c r="B4" s="64" t="s">
        <v>7</v>
      </c>
      <c r="C4" s="68" t="s">
        <v>42</v>
      </c>
      <c r="D4" s="147" t="s">
        <v>6</v>
      </c>
      <c r="E4" s="147"/>
      <c r="F4" s="147"/>
      <c r="G4" s="71" t="s">
        <v>43</v>
      </c>
      <c r="H4" s="71"/>
      <c r="I4" s="71"/>
      <c r="J4" s="71"/>
      <c r="K4" s="71"/>
      <c r="L4" s="71"/>
      <c r="M4" s="71"/>
      <c r="N4" s="71"/>
      <c r="O4" s="71"/>
      <c r="P4" s="72"/>
      <c r="Q4" s="72"/>
      <c r="R4" s="72"/>
      <c r="S4" s="72"/>
      <c r="T4" s="72"/>
      <c r="U4" s="72" t="s">
        <v>5</v>
      </c>
      <c r="V4" s="147" t="s">
        <v>5</v>
      </c>
      <c r="W4" s="147"/>
      <c r="X4" s="5" t="s">
        <v>21</v>
      </c>
      <c r="Y4" s="67"/>
    </row>
    <row r="5" spans="1:25" s="18" customFormat="1" ht="22.5" customHeight="1">
      <c r="A5" s="70"/>
      <c r="B5" s="72"/>
      <c r="C5" s="64" t="s">
        <v>32</v>
      </c>
      <c r="D5" s="73" t="s">
        <v>39</v>
      </c>
      <c r="E5" s="73"/>
      <c r="F5" s="73" t="s">
        <v>88</v>
      </c>
      <c r="G5" s="71"/>
      <c r="H5" s="71"/>
      <c r="I5" s="71"/>
      <c r="J5" s="71"/>
      <c r="K5" s="71"/>
      <c r="L5" s="132" t="s">
        <v>89</v>
      </c>
      <c r="M5" s="71"/>
      <c r="N5" s="71"/>
      <c r="O5" s="71"/>
      <c r="P5" s="72"/>
      <c r="Q5" s="72"/>
      <c r="R5" s="72"/>
      <c r="S5" s="72"/>
      <c r="T5" s="72"/>
      <c r="U5" s="72"/>
      <c r="V5" s="74"/>
      <c r="W5" s="151"/>
      <c r="X5" s="5"/>
      <c r="Y5" s="67"/>
    </row>
    <row r="6" spans="1:25" s="18" customFormat="1" ht="15" customHeight="1">
      <c r="A6" s="70"/>
      <c r="B6" s="72"/>
      <c r="C6" s="75"/>
      <c r="D6" s="76"/>
      <c r="E6" s="63"/>
      <c r="F6" s="63"/>
      <c r="G6" s="71"/>
      <c r="H6" s="71"/>
      <c r="I6" s="71"/>
      <c r="J6" s="71"/>
      <c r="K6" s="71"/>
      <c r="L6" s="71"/>
      <c r="M6" s="71"/>
      <c r="N6" s="71"/>
      <c r="O6" s="71"/>
      <c r="P6" s="72"/>
      <c r="Q6" s="72"/>
      <c r="R6" s="72"/>
      <c r="S6" s="72"/>
      <c r="T6" s="72"/>
      <c r="U6" s="72"/>
      <c r="V6" s="59"/>
      <c r="W6" s="151"/>
      <c r="X6" s="5"/>
      <c r="Y6" s="67"/>
    </row>
    <row r="7" spans="1:25" ht="19.5" customHeight="1">
      <c r="A7" s="144" t="s">
        <v>41</v>
      </c>
      <c r="B7" s="149" t="s">
        <v>3</v>
      </c>
      <c r="C7" s="149"/>
      <c r="D7" s="54" t="s">
        <v>67</v>
      </c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52"/>
      <c r="X7" s="11" t="s">
        <v>4</v>
      </c>
      <c r="Y7" s="55"/>
    </row>
    <row r="8" spans="1:25" s="14" customFormat="1" ht="33.75" customHeight="1">
      <c r="A8" s="145"/>
      <c r="B8" s="149"/>
      <c r="C8" s="149"/>
      <c r="D8" s="141" t="s">
        <v>66</v>
      </c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3"/>
      <c r="Q8" s="16" t="s">
        <v>85</v>
      </c>
      <c r="R8" s="16" t="s">
        <v>85</v>
      </c>
      <c r="S8" s="16" t="s">
        <v>86</v>
      </c>
      <c r="T8" s="15" t="s">
        <v>87</v>
      </c>
      <c r="U8" s="15" t="s">
        <v>87</v>
      </c>
      <c r="V8" s="15" t="s">
        <v>2</v>
      </c>
      <c r="W8" s="153"/>
      <c r="X8" s="15" t="s">
        <v>2</v>
      </c>
      <c r="Y8" s="148" t="s">
        <v>29</v>
      </c>
    </row>
    <row r="9" spans="1:25" ht="19.5" customHeight="1">
      <c r="A9" s="146"/>
      <c r="B9" s="11" t="s">
        <v>1</v>
      </c>
      <c r="C9" s="11" t="s">
        <v>0</v>
      </c>
      <c r="D9" s="12">
        <v>10</v>
      </c>
      <c r="E9" s="12">
        <v>10</v>
      </c>
      <c r="F9" s="12">
        <v>10</v>
      </c>
      <c r="G9" s="12">
        <v>10</v>
      </c>
      <c r="H9" s="12">
        <v>10</v>
      </c>
      <c r="I9" s="12">
        <v>10</v>
      </c>
      <c r="J9" s="12">
        <v>10</v>
      </c>
      <c r="K9" s="130">
        <v>20</v>
      </c>
      <c r="L9" s="12">
        <v>10</v>
      </c>
      <c r="M9" s="12">
        <v>10</v>
      </c>
      <c r="N9" s="12">
        <v>10</v>
      </c>
      <c r="O9" s="12">
        <v>10</v>
      </c>
      <c r="P9" s="12">
        <v>10</v>
      </c>
      <c r="Q9" s="13">
        <v>8</v>
      </c>
      <c r="R9" s="13">
        <v>8</v>
      </c>
      <c r="S9" s="13">
        <v>2</v>
      </c>
      <c r="T9" s="12">
        <v>50</v>
      </c>
      <c r="U9" s="12">
        <v>10</v>
      </c>
      <c r="V9" s="26">
        <v>20</v>
      </c>
      <c r="W9" s="154"/>
      <c r="X9" s="26">
        <v>20</v>
      </c>
      <c r="Y9" s="148"/>
    </row>
    <row r="10" spans="1:25" s="127" customFormat="1" ht="19.5" customHeight="1">
      <c r="A10" s="121"/>
      <c r="B10" s="129"/>
      <c r="C10" s="122"/>
      <c r="D10" s="123" t="s">
        <v>68</v>
      </c>
      <c r="E10" s="123">
        <v>1</v>
      </c>
      <c r="F10" s="123">
        <v>2</v>
      </c>
      <c r="G10" s="123">
        <v>3</v>
      </c>
      <c r="H10" s="123">
        <v>4</v>
      </c>
      <c r="I10" s="123">
        <v>5</v>
      </c>
      <c r="J10" s="123">
        <v>6</v>
      </c>
      <c r="K10" s="131" t="s">
        <v>80</v>
      </c>
      <c r="L10" s="123" t="s">
        <v>79</v>
      </c>
      <c r="M10" s="123">
        <v>8</v>
      </c>
      <c r="N10" s="123">
        <v>9</v>
      </c>
      <c r="O10" s="123">
        <v>10</v>
      </c>
      <c r="P10" s="123">
        <v>11</v>
      </c>
      <c r="Q10" s="124"/>
      <c r="R10" s="123">
        <v>11</v>
      </c>
      <c r="S10" s="123"/>
      <c r="T10" s="123"/>
      <c r="U10" s="123"/>
      <c r="V10" s="125"/>
      <c r="W10" s="155"/>
      <c r="X10" s="125"/>
      <c r="Y10" s="126"/>
    </row>
    <row r="11" spans="1:25" s="127" customFormat="1" ht="19.5" customHeight="1">
      <c r="A11" s="121"/>
      <c r="B11" s="129"/>
      <c r="C11" s="122" t="s">
        <v>84</v>
      </c>
      <c r="D11" s="123" t="s">
        <v>69</v>
      </c>
      <c r="E11" s="123" t="s">
        <v>70</v>
      </c>
      <c r="F11" s="123" t="s">
        <v>71</v>
      </c>
      <c r="G11" s="123" t="s">
        <v>72</v>
      </c>
      <c r="H11" s="123" t="s">
        <v>73</v>
      </c>
      <c r="I11" s="123" t="s">
        <v>74</v>
      </c>
      <c r="J11" s="123" t="s">
        <v>75</v>
      </c>
      <c r="K11" s="131" t="s">
        <v>76</v>
      </c>
      <c r="L11" s="123" t="s">
        <v>77</v>
      </c>
      <c r="M11" s="123" t="s">
        <v>78</v>
      </c>
      <c r="N11" s="140" t="s">
        <v>83</v>
      </c>
      <c r="O11" s="140"/>
      <c r="P11" s="123" t="s">
        <v>82</v>
      </c>
      <c r="Q11" s="124"/>
      <c r="R11" s="123" t="s">
        <v>81</v>
      </c>
      <c r="S11" s="123"/>
      <c r="T11" s="123"/>
      <c r="U11" s="123"/>
      <c r="V11" s="125"/>
      <c r="W11" s="155"/>
      <c r="X11" s="125"/>
      <c r="Y11" s="126"/>
    </row>
    <row r="12" spans="1:25" ht="18" customHeight="1">
      <c r="A12" s="93">
        <v>1</v>
      </c>
      <c r="B12" s="128">
        <v>111619051</v>
      </c>
      <c r="C12" s="95" t="s">
        <v>46</v>
      </c>
      <c r="D12" s="8">
        <v>0</v>
      </c>
      <c r="E12" s="10">
        <v>5</v>
      </c>
      <c r="F12" s="8">
        <v>5</v>
      </c>
      <c r="G12" s="8">
        <v>0</v>
      </c>
      <c r="H12" s="8">
        <v>5</v>
      </c>
      <c r="I12" s="8">
        <v>5</v>
      </c>
      <c r="J12" s="116">
        <v>3</v>
      </c>
      <c r="K12" s="8">
        <v>0</v>
      </c>
      <c r="L12" s="8">
        <v>7</v>
      </c>
      <c r="M12" s="8">
        <v>8</v>
      </c>
      <c r="N12" s="116">
        <v>6</v>
      </c>
      <c r="O12" s="8">
        <v>8</v>
      </c>
      <c r="P12" s="8">
        <v>9</v>
      </c>
      <c r="Q12" s="9">
        <v>4</v>
      </c>
      <c r="R12" s="8">
        <f>SUM(D12:J12,L12:P12)*0.0667</f>
        <v>4.0687</v>
      </c>
      <c r="S12" s="8">
        <v>0</v>
      </c>
      <c r="T12" s="8">
        <v>10</v>
      </c>
      <c r="U12" s="8">
        <v>2.5</v>
      </c>
      <c r="V12" s="7">
        <f>Q12+S12+U12</f>
        <v>6.5</v>
      </c>
      <c r="W12" s="19">
        <f>V12*1.5</f>
        <v>9.75</v>
      </c>
      <c r="X12" s="7">
        <v>9.75</v>
      </c>
      <c r="Y12" s="6"/>
    </row>
    <row r="13" spans="1:25" ht="18" customHeight="1">
      <c r="A13" s="93">
        <v>2</v>
      </c>
      <c r="B13" s="94">
        <v>111619057</v>
      </c>
      <c r="C13" s="96" t="s">
        <v>47</v>
      </c>
      <c r="D13" s="8">
        <v>9</v>
      </c>
      <c r="E13" s="10">
        <v>6</v>
      </c>
      <c r="F13" s="8">
        <v>3</v>
      </c>
      <c r="G13" s="8">
        <v>7</v>
      </c>
      <c r="H13" s="8">
        <v>8</v>
      </c>
      <c r="I13" s="8">
        <v>6</v>
      </c>
      <c r="J13" s="116">
        <v>4</v>
      </c>
      <c r="K13" s="8">
        <v>0</v>
      </c>
      <c r="L13" s="8">
        <v>3.5</v>
      </c>
      <c r="M13" s="8">
        <v>8</v>
      </c>
      <c r="N13" s="116">
        <v>8</v>
      </c>
      <c r="O13" s="8">
        <v>8</v>
      </c>
      <c r="P13" s="8">
        <v>9</v>
      </c>
      <c r="Q13" s="9">
        <v>6</v>
      </c>
      <c r="R13" s="8">
        <f aca="true" t="shared" si="0" ref="R13:R31">SUM(D13:J13,L13:P13)*0.0667</f>
        <v>5.30265</v>
      </c>
      <c r="S13" s="8">
        <v>0</v>
      </c>
      <c r="T13" s="8">
        <v>32</v>
      </c>
      <c r="U13" s="8">
        <f aca="true" t="shared" si="1" ref="U13:U31">T13*0.2</f>
        <v>6.4</v>
      </c>
      <c r="V13" s="7">
        <f aca="true" t="shared" si="2" ref="V13:V32">Q13+S13+U13</f>
        <v>12.4</v>
      </c>
      <c r="W13" s="19">
        <f aca="true" t="shared" si="3" ref="W13:W32">V13*1.5</f>
        <v>18.6</v>
      </c>
      <c r="X13" s="7">
        <v>18.6</v>
      </c>
      <c r="Y13" s="6"/>
    </row>
    <row r="14" spans="1:25" s="168" customFormat="1" ht="18" customHeight="1">
      <c r="A14" s="158">
        <v>3</v>
      </c>
      <c r="B14" s="159">
        <v>111619058</v>
      </c>
      <c r="C14" s="160" t="s">
        <v>48</v>
      </c>
      <c r="D14" s="161">
        <v>6</v>
      </c>
      <c r="E14" s="162">
        <v>5</v>
      </c>
      <c r="F14" s="161">
        <v>5</v>
      </c>
      <c r="G14" s="161">
        <v>6</v>
      </c>
      <c r="H14" s="161">
        <v>5</v>
      </c>
      <c r="I14" s="161">
        <v>5</v>
      </c>
      <c r="J14" s="163">
        <v>0</v>
      </c>
      <c r="K14" s="161">
        <v>6</v>
      </c>
      <c r="L14" s="161">
        <v>9</v>
      </c>
      <c r="M14" s="161">
        <v>8</v>
      </c>
      <c r="N14" s="163">
        <v>0</v>
      </c>
      <c r="O14" s="161">
        <v>0</v>
      </c>
      <c r="P14" s="161">
        <v>0</v>
      </c>
      <c r="Q14" s="164">
        <v>4</v>
      </c>
      <c r="R14" s="161">
        <f t="shared" si="0"/>
        <v>3.2683</v>
      </c>
      <c r="S14" s="161">
        <v>1</v>
      </c>
      <c r="T14" s="161">
        <v>0</v>
      </c>
      <c r="U14" s="161">
        <f t="shared" si="1"/>
        <v>0</v>
      </c>
      <c r="V14" s="165">
        <f t="shared" si="2"/>
        <v>5</v>
      </c>
      <c r="W14" s="166">
        <f t="shared" si="3"/>
        <v>7.5</v>
      </c>
      <c r="X14" s="165">
        <v>7.5</v>
      </c>
      <c r="Y14" s="167"/>
    </row>
    <row r="15" spans="1:25" ht="18" customHeight="1">
      <c r="A15" s="93">
        <v>4</v>
      </c>
      <c r="B15" s="94">
        <v>111619059</v>
      </c>
      <c r="C15" s="96" t="s">
        <v>49</v>
      </c>
      <c r="D15" s="8">
        <v>0</v>
      </c>
      <c r="E15" s="10">
        <v>7</v>
      </c>
      <c r="F15" s="8">
        <v>4</v>
      </c>
      <c r="G15" s="8">
        <v>5</v>
      </c>
      <c r="H15" s="8">
        <v>5</v>
      </c>
      <c r="I15" s="8">
        <v>6</v>
      </c>
      <c r="J15" s="116">
        <v>3</v>
      </c>
      <c r="K15" s="8">
        <v>0</v>
      </c>
      <c r="L15" s="8">
        <v>3</v>
      </c>
      <c r="M15" s="8">
        <v>8</v>
      </c>
      <c r="N15" s="116">
        <v>6</v>
      </c>
      <c r="O15" s="8">
        <v>8</v>
      </c>
      <c r="P15" s="8">
        <v>9</v>
      </c>
      <c r="Q15" s="9">
        <v>5</v>
      </c>
      <c r="R15" s="8">
        <f t="shared" si="0"/>
        <v>4.2688</v>
      </c>
      <c r="S15" s="8">
        <v>0</v>
      </c>
      <c r="T15" s="8">
        <v>24</v>
      </c>
      <c r="U15" s="8">
        <f t="shared" si="1"/>
        <v>4.800000000000001</v>
      </c>
      <c r="V15" s="7">
        <f t="shared" si="2"/>
        <v>9.8</v>
      </c>
      <c r="W15" s="19">
        <f t="shared" si="3"/>
        <v>14.700000000000001</v>
      </c>
      <c r="X15" s="7">
        <v>14.700000000000001</v>
      </c>
      <c r="Y15" s="6"/>
    </row>
    <row r="16" spans="1:25" ht="18" customHeight="1">
      <c r="A16" s="93">
        <v>5</v>
      </c>
      <c r="B16" s="94">
        <v>111619063</v>
      </c>
      <c r="C16" s="96" t="s">
        <v>50</v>
      </c>
      <c r="D16" s="8">
        <v>8</v>
      </c>
      <c r="E16" s="10">
        <v>6</v>
      </c>
      <c r="F16" s="8">
        <v>4</v>
      </c>
      <c r="G16" s="8">
        <v>7</v>
      </c>
      <c r="H16" s="8">
        <v>7</v>
      </c>
      <c r="I16" s="8">
        <v>6</v>
      </c>
      <c r="J16" s="116">
        <v>5</v>
      </c>
      <c r="K16" s="8">
        <v>2</v>
      </c>
      <c r="L16" s="8">
        <v>9</v>
      </c>
      <c r="M16" s="8">
        <v>8</v>
      </c>
      <c r="N16" s="116">
        <v>9</v>
      </c>
      <c r="O16" s="8">
        <v>9</v>
      </c>
      <c r="P16" s="8">
        <v>9</v>
      </c>
      <c r="Q16" s="9">
        <v>6</v>
      </c>
      <c r="R16" s="8">
        <f t="shared" si="0"/>
        <v>5.802899999999999</v>
      </c>
      <c r="S16" s="8">
        <v>1</v>
      </c>
      <c r="T16" s="8">
        <v>25</v>
      </c>
      <c r="U16" s="8">
        <f t="shared" si="1"/>
        <v>5</v>
      </c>
      <c r="V16" s="7">
        <f t="shared" si="2"/>
        <v>12</v>
      </c>
      <c r="W16" s="19">
        <f t="shared" si="3"/>
        <v>18</v>
      </c>
      <c r="X16" s="7">
        <v>18</v>
      </c>
      <c r="Y16" s="6"/>
    </row>
    <row r="17" spans="1:25" ht="18" customHeight="1">
      <c r="A17" s="93">
        <v>6</v>
      </c>
      <c r="B17" s="94">
        <v>111619067</v>
      </c>
      <c r="C17" s="96" t="s">
        <v>51</v>
      </c>
      <c r="D17" s="8">
        <v>6</v>
      </c>
      <c r="E17" s="10">
        <v>6</v>
      </c>
      <c r="F17" s="8">
        <v>4</v>
      </c>
      <c r="G17" s="8">
        <v>7</v>
      </c>
      <c r="H17" s="8">
        <v>6</v>
      </c>
      <c r="I17" s="8">
        <v>6</v>
      </c>
      <c r="J17" s="116">
        <v>5</v>
      </c>
      <c r="K17" s="8">
        <v>0</v>
      </c>
      <c r="L17" s="8">
        <v>5</v>
      </c>
      <c r="M17" s="8">
        <v>8</v>
      </c>
      <c r="N17" s="116">
        <v>9</v>
      </c>
      <c r="O17" s="8">
        <v>9</v>
      </c>
      <c r="P17" s="8">
        <v>9</v>
      </c>
      <c r="Q17" s="9">
        <v>6</v>
      </c>
      <c r="R17" s="8">
        <f t="shared" si="0"/>
        <v>5.335999999999999</v>
      </c>
      <c r="S17" s="8">
        <v>0</v>
      </c>
      <c r="T17" s="8">
        <v>33</v>
      </c>
      <c r="U17" s="8">
        <f t="shared" si="1"/>
        <v>6.6000000000000005</v>
      </c>
      <c r="V17" s="7">
        <f t="shared" si="2"/>
        <v>12.600000000000001</v>
      </c>
      <c r="W17" s="19">
        <f t="shared" si="3"/>
        <v>18.900000000000002</v>
      </c>
      <c r="X17" s="7">
        <v>18.900000000000002</v>
      </c>
      <c r="Y17" s="6"/>
    </row>
    <row r="18" spans="1:25" ht="18" customHeight="1">
      <c r="A18" s="93">
        <v>7</v>
      </c>
      <c r="B18" s="94">
        <v>111619073</v>
      </c>
      <c r="C18" s="96" t="s">
        <v>52</v>
      </c>
      <c r="D18" s="8">
        <v>7.5</v>
      </c>
      <c r="E18" s="10">
        <v>7</v>
      </c>
      <c r="F18" s="8">
        <v>4</v>
      </c>
      <c r="G18" s="8">
        <v>7</v>
      </c>
      <c r="H18" s="8">
        <v>6</v>
      </c>
      <c r="I18" s="8">
        <v>7</v>
      </c>
      <c r="J18" s="116">
        <v>3</v>
      </c>
      <c r="K18" s="8">
        <v>0</v>
      </c>
      <c r="L18" s="8">
        <v>7</v>
      </c>
      <c r="M18" s="8">
        <v>9</v>
      </c>
      <c r="N18" s="116">
        <v>8</v>
      </c>
      <c r="O18" s="8">
        <v>8</v>
      </c>
      <c r="P18" s="8">
        <v>9</v>
      </c>
      <c r="Q18" s="9">
        <v>6</v>
      </c>
      <c r="R18" s="8">
        <f t="shared" si="0"/>
        <v>5.50275</v>
      </c>
      <c r="S18" s="8">
        <v>0</v>
      </c>
      <c r="T18" s="8">
        <v>33</v>
      </c>
      <c r="U18" s="8">
        <f t="shared" si="1"/>
        <v>6.6000000000000005</v>
      </c>
      <c r="V18" s="7">
        <f t="shared" si="2"/>
        <v>12.600000000000001</v>
      </c>
      <c r="W18" s="19">
        <f t="shared" si="3"/>
        <v>18.900000000000002</v>
      </c>
      <c r="X18" s="7">
        <v>18.900000000000002</v>
      </c>
      <c r="Y18" s="6"/>
    </row>
    <row r="19" spans="1:25" ht="18" customHeight="1">
      <c r="A19" s="93">
        <v>8</v>
      </c>
      <c r="B19" s="94">
        <v>111619077</v>
      </c>
      <c r="C19" s="96" t="s">
        <v>53</v>
      </c>
      <c r="D19" s="8">
        <v>6</v>
      </c>
      <c r="E19" s="10">
        <v>8</v>
      </c>
      <c r="F19" s="8">
        <v>2</v>
      </c>
      <c r="G19" s="8">
        <v>0</v>
      </c>
      <c r="H19" s="8">
        <v>0</v>
      </c>
      <c r="I19" s="8">
        <v>5</v>
      </c>
      <c r="J19" s="116">
        <v>3</v>
      </c>
      <c r="K19" s="8">
        <v>0</v>
      </c>
      <c r="L19" s="8">
        <v>4</v>
      </c>
      <c r="M19" s="8">
        <v>9</v>
      </c>
      <c r="N19" s="116">
        <v>9</v>
      </c>
      <c r="O19" s="8">
        <v>9</v>
      </c>
      <c r="P19" s="8">
        <v>9</v>
      </c>
      <c r="Q19" s="9">
        <v>5</v>
      </c>
      <c r="R19" s="8">
        <f t="shared" si="0"/>
        <v>4.2688</v>
      </c>
      <c r="S19" s="8">
        <v>0</v>
      </c>
      <c r="T19" s="8">
        <v>7</v>
      </c>
      <c r="U19" s="8">
        <f t="shared" si="1"/>
        <v>1.4000000000000001</v>
      </c>
      <c r="V19" s="7">
        <f t="shared" si="2"/>
        <v>6.4</v>
      </c>
      <c r="W19" s="19">
        <f t="shared" si="3"/>
        <v>9.600000000000001</v>
      </c>
      <c r="X19" s="7">
        <v>9.600000000000001</v>
      </c>
      <c r="Y19" s="6"/>
    </row>
    <row r="20" spans="1:25" ht="18" customHeight="1">
      <c r="A20" s="93">
        <v>9</v>
      </c>
      <c r="B20" s="94">
        <v>111619090</v>
      </c>
      <c r="C20" s="96" t="s">
        <v>54</v>
      </c>
      <c r="D20" s="8">
        <v>9</v>
      </c>
      <c r="E20" s="10">
        <v>8</v>
      </c>
      <c r="F20" s="8">
        <v>7</v>
      </c>
      <c r="G20" s="8">
        <v>8</v>
      </c>
      <c r="H20" s="8">
        <v>5</v>
      </c>
      <c r="I20" s="8">
        <v>7</v>
      </c>
      <c r="J20" s="116">
        <v>7</v>
      </c>
      <c r="K20" s="8">
        <v>0</v>
      </c>
      <c r="L20" s="8">
        <v>5</v>
      </c>
      <c r="M20" s="8">
        <v>8</v>
      </c>
      <c r="N20" s="116">
        <v>9</v>
      </c>
      <c r="O20" s="8">
        <v>9</v>
      </c>
      <c r="P20" s="8">
        <v>9</v>
      </c>
      <c r="Q20" s="9">
        <v>6</v>
      </c>
      <c r="R20" s="8">
        <f t="shared" si="0"/>
        <v>6.069699999999999</v>
      </c>
      <c r="S20" s="8">
        <v>0</v>
      </c>
      <c r="T20" s="8">
        <v>16</v>
      </c>
      <c r="U20" s="8">
        <f t="shared" si="1"/>
        <v>3.2</v>
      </c>
      <c r="V20" s="7">
        <f t="shared" si="2"/>
        <v>9.2</v>
      </c>
      <c r="W20" s="19">
        <f t="shared" si="3"/>
        <v>13.799999999999999</v>
      </c>
      <c r="X20" s="7">
        <v>13.799999999999999</v>
      </c>
      <c r="Y20" s="6"/>
    </row>
    <row r="21" spans="1:25" ht="18" customHeight="1">
      <c r="A21" s="93">
        <v>10</v>
      </c>
      <c r="B21" s="94">
        <v>111619098</v>
      </c>
      <c r="C21" s="96" t="s">
        <v>55</v>
      </c>
      <c r="D21" s="8">
        <v>9</v>
      </c>
      <c r="E21" s="10">
        <v>7</v>
      </c>
      <c r="F21" s="8">
        <v>6</v>
      </c>
      <c r="G21" s="8">
        <v>7</v>
      </c>
      <c r="H21" s="8">
        <v>5</v>
      </c>
      <c r="I21" s="8">
        <v>5</v>
      </c>
      <c r="J21" s="116">
        <v>4</v>
      </c>
      <c r="K21" s="8">
        <v>0</v>
      </c>
      <c r="L21" s="8">
        <v>2</v>
      </c>
      <c r="M21" s="8">
        <v>8</v>
      </c>
      <c r="N21" s="116">
        <v>6</v>
      </c>
      <c r="O21" s="8">
        <v>6</v>
      </c>
      <c r="P21" s="8">
        <v>9</v>
      </c>
      <c r="Q21" s="9">
        <v>5</v>
      </c>
      <c r="R21" s="8">
        <f t="shared" si="0"/>
        <v>4.9357999999999995</v>
      </c>
      <c r="S21" s="8">
        <v>0</v>
      </c>
      <c r="T21" s="8">
        <v>31</v>
      </c>
      <c r="U21" s="8">
        <f t="shared" si="1"/>
        <v>6.2</v>
      </c>
      <c r="V21" s="7">
        <f t="shared" si="2"/>
        <v>11.2</v>
      </c>
      <c r="W21" s="19">
        <f t="shared" si="3"/>
        <v>16.799999999999997</v>
      </c>
      <c r="X21" s="7">
        <v>16.799999999999997</v>
      </c>
      <c r="Y21" s="6"/>
    </row>
    <row r="22" spans="1:25" ht="18" customHeight="1">
      <c r="A22" s="93">
        <v>11</v>
      </c>
      <c r="B22" s="94">
        <v>111619099</v>
      </c>
      <c r="C22" s="96" t="s">
        <v>56</v>
      </c>
      <c r="D22" s="8">
        <v>9</v>
      </c>
      <c r="E22" s="10">
        <v>7</v>
      </c>
      <c r="F22" s="8">
        <v>6</v>
      </c>
      <c r="G22" s="8">
        <v>8</v>
      </c>
      <c r="H22" s="8">
        <v>6</v>
      </c>
      <c r="I22" s="8">
        <v>5</v>
      </c>
      <c r="J22" s="116">
        <v>6</v>
      </c>
      <c r="K22" s="8">
        <v>0</v>
      </c>
      <c r="L22" s="8">
        <v>3</v>
      </c>
      <c r="M22" s="8">
        <v>8</v>
      </c>
      <c r="N22" s="116">
        <v>6</v>
      </c>
      <c r="O22" s="8">
        <v>6</v>
      </c>
      <c r="P22" s="8">
        <v>9</v>
      </c>
      <c r="Q22" s="9">
        <v>6</v>
      </c>
      <c r="R22" s="8">
        <f t="shared" si="0"/>
        <v>5.269299999999999</v>
      </c>
      <c r="S22" s="8">
        <v>0</v>
      </c>
      <c r="T22" s="8">
        <v>21</v>
      </c>
      <c r="U22" s="8">
        <f t="shared" si="1"/>
        <v>4.2</v>
      </c>
      <c r="V22" s="7">
        <f t="shared" si="2"/>
        <v>10.2</v>
      </c>
      <c r="W22" s="19">
        <f t="shared" si="3"/>
        <v>15.299999999999999</v>
      </c>
      <c r="X22" s="7">
        <v>15.299999999999999</v>
      </c>
      <c r="Y22" s="6"/>
    </row>
    <row r="23" spans="1:25" s="168" customFormat="1" ht="18" customHeight="1">
      <c r="A23" s="158">
        <v>12</v>
      </c>
      <c r="B23" s="159">
        <v>111619102</v>
      </c>
      <c r="C23" s="160" t="s">
        <v>57</v>
      </c>
      <c r="D23" s="161">
        <v>9</v>
      </c>
      <c r="E23" s="162">
        <v>7</v>
      </c>
      <c r="F23" s="161">
        <v>6</v>
      </c>
      <c r="G23" s="161">
        <v>7</v>
      </c>
      <c r="H23" s="161">
        <v>5</v>
      </c>
      <c r="I23" s="161">
        <v>0</v>
      </c>
      <c r="J23" s="163">
        <v>0</v>
      </c>
      <c r="K23" s="161">
        <v>0</v>
      </c>
      <c r="L23" s="161">
        <v>7</v>
      </c>
      <c r="M23" s="161">
        <v>8</v>
      </c>
      <c r="N23" s="163">
        <v>6</v>
      </c>
      <c r="O23" s="161">
        <v>6</v>
      </c>
      <c r="P23" s="161">
        <v>0</v>
      </c>
      <c r="Q23" s="164">
        <v>4</v>
      </c>
      <c r="R23" s="161">
        <f t="shared" si="0"/>
        <v>4.0687</v>
      </c>
      <c r="S23" s="161">
        <v>0</v>
      </c>
      <c r="T23" s="161">
        <v>0</v>
      </c>
      <c r="U23" s="161">
        <f t="shared" si="1"/>
        <v>0</v>
      </c>
      <c r="V23" s="165">
        <f t="shared" si="2"/>
        <v>4</v>
      </c>
      <c r="W23" s="166">
        <f t="shared" si="3"/>
        <v>6</v>
      </c>
      <c r="X23" s="165">
        <v>6</v>
      </c>
      <c r="Y23" s="167"/>
    </row>
    <row r="24" spans="1:25" ht="18" customHeight="1">
      <c r="A24" s="93">
        <v>13</v>
      </c>
      <c r="B24" s="94">
        <v>111619103</v>
      </c>
      <c r="C24" s="96" t="s">
        <v>58</v>
      </c>
      <c r="D24" s="8">
        <v>7</v>
      </c>
      <c r="E24" s="10">
        <v>7</v>
      </c>
      <c r="F24" s="8">
        <v>2</v>
      </c>
      <c r="G24" s="8">
        <v>6</v>
      </c>
      <c r="H24" s="8">
        <v>6</v>
      </c>
      <c r="I24" s="8">
        <v>6</v>
      </c>
      <c r="J24" s="116">
        <v>3</v>
      </c>
      <c r="K24" s="8">
        <v>0</v>
      </c>
      <c r="L24" s="8">
        <v>3</v>
      </c>
      <c r="M24" s="8">
        <v>9</v>
      </c>
      <c r="N24" s="116">
        <v>9</v>
      </c>
      <c r="O24" s="8">
        <v>9</v>
      </c>
      <c r="P24" s="8">
        <v>9</v>
      </c>
      <c r="Q24" s="9">
        <v>5</v>
      </c>
      <c r="R24" s="8">
        <f t="shared" si="0"/>
        <v>5.0691999999999995</v>
      </c>
      <c r="S24" s="8">
        <v>0</v>
      </c>
      <c r="T24" s="8">
        <v>22.5</v>
      </c>
      <c r="U24" s="8">
        <f t="shared" si="1"/>
        <v>4.5</v>
      </c>
      <c r="V24" s="7">
        <f t="shared" si="2"/>
        <v>9.5</v>
      </c>
      <c r="W24" s="19">
        <f t="shared" si="3"/>
        <v>14.25</v>
      </c>
      <c r="X24" s="7">
        <v>14.25</v>
      </c>
      <c r="Y24" s="6"/>
    </row>
    <row r="25" spans="1:25" s="168" customFormat="1" ht="18" customHeight="1">
      <c r="A25" s="158">
        <v>14</v>
      </c>
      <c r="B25" s="159">
        <v>111619107</v>
      </c>
      <c r="C25" s="160" t="s">
        <v>59</v>
      </c>
      <c r="D25" s="161">
        <v>9</v>
      </c>
      <c r="E25" s="162">
        <v>8</v>
      </c>
      <c r="F25" s="161">
        <v>7</v>
      </c>
      <c r="G25" s="161">
        <v>6</v>
      </c>
      <c r="H25" s="161">
        <v>5</v>
      </c>
      <c r="I25" s="161">
        <v>5</v>
      </c>
      <c r="J25" s="163">
        <v>6</v>
      </c>
      <c r="K25" s="161">
        <v>0</v>
      </c>
      <c r="L25" s="161">
        <v>4</v>
      </c>
      <c r="M25" s="161">
        <v>8</v>
      </c>
      <c r="N25" s="163">
        <v>9</v>
      </c>
      <c r="O25" s="161">
        <v>9</v>
      </c>
      <c r="P25" s="161">
        <v>0</v>
      </c>
      <c r="Q25" s="164">
        <v>5</v>
      </c>
      <c r="R25" s="161">
        <f t="shared" si="0"/>
        <v>5.0691999999999995</v>
      </c>
      <c r="S25" s="161">
        <v>0</v>
      </c>
      <c r="T25" s="161">
        <v>0</v>
      </c>
      <c r="U25" s="161">
        <f t="shared" si="1"/>
        <v>0</v>
      </c>
      <c r="V25" s="165">
        <f t="shared" si="2"/>
        <v>5</v>
      </c>
      <c r="W25" s="166">
        <f t="shared" si="3"/>
        <v>7.5</v>
      </c>
      <c r="X25" s="165">
        <v>7.5</v>
      </c>
      <c r="Y25" s="167"/>
    </row>
    <row r="26" spans="1:25" ht="18" customHeight="1">
      <c r="A26" s="93">
        <v>15</v>
      </c>
      <c r="B26" s="94">
        <v>111619207</v>
      </c>
      <c r="C26" s="96" t="s">
        <v>60</v>
      </c>
      <c r="D26" s="8">
        <v>7</v>
      </c>
      <c r="E26" s="10">
        <v>8</v>
      </c>
      <c r="F26" s="8">
        <v>4</v>
      </c>
      <c r="G26" s="8">
        <v>5</v>
      </c>
      <c r="H26" s="8">
        <v>6</v>
      </c>
      <c r="I26" s="8">
        <v>5</v>
      </c>
      <c r="J26" s="116">
        <v>3</v>
      </c>
      <c r="K26" s="8">
        <v>0</v>
      </c>
      <c r="L26" s="8">
        <v>4</v>
      </c>
      <c r="M26" s="8">
        <v>8</v>
      </c>
      <c r="N26" s="116">
        <v>8</v>
      </c>
      <c r="O26" s="8">
        <v>8</v>
      </c>
      <c r="P26" s="8">
        <v>9</v>
      </c>
      <c r="Q26" s="9">
        <v>5</v>
      </c>
      <c r="R26" s="8">
        <f t="shared" si="0"/>
        <v>5.0024999999999995</v>
      </c>
      <c r="S26" s="8">
        <v>0</v>
      </c>
      <c r="T26" s="8">
        <v>33</v>
      </c>
      <c r="U26" s="8">
        <f t="shared" si="1"/>
        <v>6.6000000000000005</v>
      </c>
      <c r="V26" s="7">
        <f t="shared" si="2"/>
        <v>11.600000000000001</v>
      </c>
      <c r="W26" s="19">
        <f t="shared" si="3"/>
        <v>17.400000000000002</v>
      </c>
      <c r="X26" s="7">
        <v>17.400000000000002</v>
      </c>
      <c r="Y26" s="6"/>
    </row>
    <row r="27" spans="1:25" ht="18" customHeight="1">
      <c r="A27" s="93">
        <v>16</v>
      </c>
      <c r="B27" s="94">
        <v>111619209</v>
      </c>
      <c r="C27" s="96" t="s">
        <v>61</v>
      </c>
      <c r="D27" s="8">
        <v>9</v>
      </c>
      <c r="E27" s="10">
        <v>8</v>
      </c>
      <c r="F27" s="8">
        <v>7</v>
      </c>
      <c r="G27" s="8">
        <v>8</v>
      </c>
      <c r="H27" s="8">
        <v>6</v>
      </c>
      <c r="I27" s="8">
        <v>7</v>
      </c>
      <c r="J27" s="116">
        <v>7</v>
      </c>
      <c r="K27" s="8">
        <v>0</v>
      </c>
      <c r="L27" s="8">
        <v>7</v>
      </c>
      <c r="M27" s="8">
        <v>8</v>
      </c>
      <c r="N27" s="116">
        <v>9</v>
      </c>
      <c r="O27" s="8">
        <v>9</v>
      </c>
      <c r="P27" s="8">
        <v>9</v>
      </c>
      <c r="Q27" s="9">
        <v>7</v>
      </c>
      <c r="R27" s="8">
        <f t="shared" si="0"/>
        <v>6.269799999999999</v>
      </c>
      <c r="S27" s="8">
        <v>0</v>
      </c>
      <c r="T27" s="8">
        <v>27</v>
      </c>
      <c r="U27" s="8">
        <f t="shared" si="1"/>
        <v>5.4</v>
      </c>
      <c r="V27" s="7">
        <f t="shared" si="2"/>
        <v>12.4</v>
      </c>
      <c r="W27" s="19">
        <f t="shared" si="3"/>
        <v>18.6</v>
      </c>
      <c r="X27" s="7">
        <v>18.6</v>
      </c>
      <c r="Y27" s="6"/>
    </row>
    <row r="28" spans="1:25" ht="18" customHeight="1">
      <c r="A28" s="98">
        <v>17</v>
      </c>
      <c r="B28" s="99">
        <v>111619210</v>
      </c>
      <c r="C28" s="100" t="s">
        <v>62</v>
      </c>
      <c r="D28" s="102">
        <v>8</v>
      </c>
      <c r="E28" s="101">
        <v>8</v>
      </c>
      <c r="F28" s="102">
        <v>2</v>
      </c>
      <c r="G28" s="102">
        <v>0</v>
      </c>
      <c r="H28" s="102">
        <v>0</v>
      </c>
      <c r="I28" s="102">
        <v>7</v>
      </c>
      <c r="J28" s="116">
        <v>3</v>
      </c>
      <c r="K28" s="102">
        <v>0</v>
      </c>
      <c r="L28" s="102">
        <v>8</v>
      </c>
      <c r="M28" s="102">
        <v>9</v>
      </c>
      <c r="N28" s="116">
        <v>9</v>
      </c>
      <c r="O28" s="102">
        <v>9</v>
      </c>
      <c r="P28" s="102">
        <v>9</v>
      </c>
      <c r="Q28" s="103">
        <v>5</v>
      </c>
      <c r="R28" s="8">
        <f t="shared" si="0"/>
        <v>4.8024</v>
      </c>
      <c r="S28" s="102">
        <v>0</v>
      </c>
      <c r="T28" s="102">
        <v>43</v>
      </c>
      <c r="U28" s="8">
        <f t="shared" si="1"/>
        <v>8.6</v>
      </c>
      <c r="V28" s="7">
        <f t="shared" si="2"/>
        <v>13.6</v>
      </c>
      <c r="W28" s="19">
        <f t="shared" si="3"/>
        <v>20.4</v>
      </c>
      <c r="X28" s="7">
        <v>20.4</v>
      </c>
      <c r="Y28" s="104"/>
    </row>
    <row r="29" spans="1:25" ht="18" customHeight="1">
      <c r="A29" s="93">
        <v>18</v>
      </c>
      <c r="B29" s="97">
        <v>111619217</v>
      </c>
      <c r="C29" s="97" t="s">
        <v>63</v>
      </c>
      <c r="D29" s="8">
        <v>7.5</v>
      </c>
      <c r="E29" s="10">
        <v>7</v>
      </c>
      <c r="F29" s="8">
        <v>4</v>
      </c>
      <c r="G29" s="8">
        <v>6</v>
      </c>
      <c r="H29" s="8">
        <v>5</v>
      </c>
      <c r="I29" s="8">
        <v>5</v>
      </c>
      <c r="J29" s="116">
        <v>3</v>
      </c>
      <c r="K29" s="8">
        <v>0</v>
      </c>
      <c r="L29" s="8">
        <v>3.5</v>
      </c>
      <c r="M29" s="8">
        <v>8</v>
      </c>
      <c r="N29" s="116">
        <v>8</v>
      </c>
      <c r="O29" s="8">
        <v>8</v>
      </c>
      <c r="P29" s="8">
        <v>9</v>
      </c>
      <c r="Q29" s="9">
        <v>5</v>
      </c>
      <c r="R29" s="8">
        <f t="shared" si="0"/>
        <v>4.9357999999999995</v>
      </c>
      <c r="S29" s="8">
        <v>0</v>
      </c>
      <c r="T29" s="8">
        <v>25</v>
      </c>
      <c r="U29" s="8">
        <f t="shared" si="1"/>
        <v>5</v>
      </c>
      <c r="V29" s="7">
        <f t="shared" si="2"/>
        <v>10</v>
      </c>
      <c r="W29" s="19">
        <f t="shared" si="3"/>
        <v>15</v>
      </c>
      <c r="X29" s="7">
        <v>15</v>
      </c>
      <c r="Y29" s="6"/>
    </row>
    <row r="30" spans="1:25" ht="18" customHeight="1">
      <c r="A30" s="93">
        <v>19</v>
      </c>
      <c r="B30" s="97">
        <v>111619246</v>
      </c>
      <c r="C30" s="97" t="s">
        <v>64</v>
      </c>
      <c r="D30" s="8">
        <v>9</v>
      </c>
      <c r="E30" s="10">
        <v>8</v>
      </c>
      <c r="F30" s="8">
        <v>7</v>
      </c>
      <c r="G30" s="8">
        <v>8</v>
      </c>
      <c r="H30" s="8">
        <v>5</v>
      </c>
      <c r="I30" s="8">
        <v>7</v>
      </c>
      <c r="J30" s="116">
        <v>7</v>
      </c>
      <c r="K30" s="8">
        <v>0</v>
      </c>
      <c r="L30" s="8">
        <v>4</v>
      </c>
      <c r="M30" s="8">
        <v>8</v>
      </c>
      <c r="N30" s="116">
        <v>9</v>
      </c>
      <c r="O30" s="8">
        <v>9</v>
      </c>
      <c r="P30" s="8">
        <v>9</v>
      </c>
      <c r="Q30" s="9">
        <v>6</v>
      </c>
      <c r="R30" s="8">
        <f t="shared" si="0"/>
        <v>6.002999999999999</v>
      </c>
      <c r="S30" s="8">
        <v>0</v>
      </c>
      <c r="T30" s="8">
        <v>32</v>
      </c>
      <c r="U30" s="8">
        <f t="shared" si="1"/>
        <v>6.4</v>
      </c>
      <c r="V30" s="7">
        <f t="shared" si="2"/>
        <v>12.4</v>
      </c>
      <c r="W30" s="19">
        <f t="shared" si="3"/>
        <v>18.6</v>
      </c>
      <c r="X30" s="7">
        <v>18.6</v>
      </c>
      <c r="Y30" s="6"/>
    </row>
    <row r="31" spans="1:25" ht="18" customHeight="1">
      <c r="A31" s="93">
        <v>20</v>
      </c>
      <c r="B31" s="97">
        <v>111619273</v>
      </c>
      <c r="C31" s="97" t="s">
        <v>65</v>
      </c>
      <c r="D31" s="8">
        <v>6</v>
      </c>
      <c r="E31" s="10">
        <v>6</v>
      </c>
      <c r="F31" s="8">
        <v>3</v>
      </c>
      <c r="G31" s="8">
        <v>6</v>
      </c>
      <c r="H31" s="8">
        <v>8</v>
      </c>
      <c r="I31" s="8">
        <v>6</v>
      </c>
      <c r="J31" s="116">
        <v>4</v>
      </c>
      <c r="K31" s="8">
        <v>0</v>
      </c>
      <c r="L31" s="8">
        <v>7</v>
      </c>
      <c r="M31" s="8">
        <v>8</v>
      </c>
      <c r="N31" s="116">
        <v>8</v>
      </c>
      <c r="O31" s="8">
        <v>8</v>
      </c>
      <c r="P31" s="8">
        <v>9</v>
      </c>
      <c r="Q31" s="9">
        <v>6</v>
      </c>
      <c r="R31" s="8">
        <f t="shared" si="0"/>
        <v>5.269299999999999</v>
      </c>
      <c r="S31" s="8">
        <v>0</v>
      </c>
      <c r="T31" s="8">
        <v>29</v>
      </c>
      <c r="U31" s="8">
        <f t="shared" si="1"/>
        <v>5.800000000000001</v>
      </c>
      <c r="V31" s="7">
        <f t="shared" si="2"/>
        <v>11.8</v>
      </c>
      <c r="W31" s="19">
        <f t="shared" si="3"/>
        <v>17.700000000000003</v>
      </c>
      <c r="X31" s="7">
        <v>17.700000000000003</v>
      </c>
      <c r="Y31" s="6"/>
    </row>
    <row r="32" spans="1:25" ht="18" customHeight="1">
      <c r="A32" s="105"/>
      <c r="B32" s="105"/>
      <c r="C32" s="105"/>
      <c r="D32" s="106"/>
      <c r="E32" s="106"/>
      <c r="F32" s="107"/>
      <c r="G32" s="107"/>
      <c r="H32" s="113"/>
      <c r="I32" s="113"/>
      <c r="J32" s="114"/>
      <c r="K32" s="113"/>
      <c r="L32" s="113"/>
      <c r="M32" s="113"/>
      <c r="N32" s="113"/>
      <c r="O32" s="113"/>
      <c r="P32" s="113"/>
      <c r="Q32" s="114"/>
      <c r="R32" s="113"/>
      <c r="S32" s="113"/>
      <c r="T32" s="113"/>
      <c r="U32" s="113"/>
      <c r="V32" s="7">
        <v>10</v>
      </c>
      <c r="W32" s="19">
        <v>14</v>
      </c>
      <c r="X32" s="119">
        <v>14</v>
      </c>
      <c r="Y32" s="120"/>
    </row>
    <row r="33" spans="1:25" ht="18" customHeight="1">
      <c r="A33" s="105"/>
      <c r="B33" s="105"/>
      <c r="C33" s="105"/>
      <c r="D33" s="106"/>
      <c r="E33" s="106"/>
      <c r="F33" s="107"/>
      <c r="G33" s="107"/>
      <c r="H33" s="113"/>
      <c r="I33" s="113"/>
      <c r="J33" s="114"/>
      <c r="K33" s="113"/>
      <c r="L33" s="113"/>
      <c r="M33" s="113"/>
      <c r="N33" s="113"/>
      <c r="O33" s="113"/>
      <c r="P33" s="113"/>
      <c r="Q33" s="114"/>
      <c r="R33" s="113"/>
      <c r="S33" s="113"/>
      <c r="T33" s="113"/>
      <c r="U33" s="113"/>
      <c r="V33" s="117"/>
      <c r="W33" s="118"/>
      <c r="X33" s="119"/>
      <c r="Y33" s="120"/>
    </row>
    <row r="34" spans="1:25" ht="18" customHeight="1">
      <c r="A34" s="105"/>
      <c r="B34" s="105"/>
      <c r="C34" s="105"/>
      <c r="D34" s="106"/>
      <c r="E34" s="106"/>
      <c r="F34" s="107"/>
      <c r="G34" s="107"/>
      <c r="H34" s="113"/>
      <c r="I34" s="113"/>
      <c r="J34" s="114"/>
      <c r="K34" s="113"/>
      <c r="L34" s="113"/>
      <c r="M34" s="113"/>
      <c r="N34" s="113"/>
      <c r="O34" s="113"/>
      <c r="P34" s="113"/>
      <c r="Q34" s="114"/>
      <c r="R34" s="113"/>
      <c r="S34" s="113" t="s">
        <v>90</v>
      </c>
      <c r="T34" s="113"/>
      <c r="U34" s="113"/>
      <c r="V34" s="117">
        <f>AVERAGE(V12:V32)</f>
        <v>9.914285714285716</v>
      </c>
      <c r="W34" s="118">
        <f>AVERAGE(W12:W32)</f>
        <v>14.823809523809524</v>
      </c>
      <c r="X34" s="119">
        <f>AVERAGE(X12:X32)</f>
        <v>14.823809523809524</v>
      </c>
      <c r="Y34" s="120"/>
    </row>
    <row r="35" spans="1:25" ht="18" customHeight="1">
      <c r="A35" s="105"/>
      <c r="B35" s="105"/>
      <c r="C35" s="105"/>
      <c r="D35" s="106"/>
      <c r="E35" s="106"/>
      <c r="F35" s="107"/>
      <c r="G35" s="107"/>
      <c r="H35" s="113"/>
      <c r="I35" s="113"/>
      <c r="J35" s="114"/>
      <c r="K35" s="113"/>
      <c r="L35" s="113"/>
      <c r="M35" s="113"/>
      <c r="N35" s="113"/>
      <c r="O35" s="113"/>
      <c r="P35" s="113"/>
      <c r="Q35" s="114"/>
      <c r="R35" s="113"/>
      <c r="S35" s="113"/>
      <c r="T35" s="113"/>
      <c r="U35" s="113"/>
      <c r="V35" s="117"/>
      <c r="W35" s="118"/>
      <c r="X35" s="119"/>
      <c r="Y35" s="120"/>
    </row>
    <row r="36" spans="1:25" ht="18" customHeight="1">
      <c r="A36" s="105"/>
      <c r="B36" s="105"/>
      <c r="C36" s="105"/>
      <c r="D36" s="106"/>
      <c r="E36" s="106"/>
      <c r="F36" s="107"/>
      <c r="G36" s="107"/>
      <c r="H36" s="113"/>
      <c r="I36" s="113"/>
      <c r="J36" s="114"/>
      <c r="K36" s="113"/>
      <c r="L36" s="113"/>
      <c r="M36" s="113"/>
      <c r="N36" s="113"/>
      <c r="O36" s="113"/>
      <c r="P36" s="113"/>
      <c r="Q36" s="114"/>
      <c r="R36" s="113"/>
      <c r="S36" s="113"/>
      <c r="T36" s="113"/>
      <c r="U36" s="113"/>
      <c r="V36" s="117"/>
      <c r="W36" s="118"/>
      <c r="X36" s="119"/>
      <c r="Y36" s="120"/>
    </row>
    <row r="37" spans="1:25" ht="18" customHeight="1">
      <c r="A37" s="105"/>
      <c r="B37" s="105"/>
      <c r="C37" s="105"/>
      <c r="D37" s="106"/>
      <c r="E37" s="106"/>
      <c r="F37" s="107"/>
      <c r="G37" s="107"/>
      <c r="H37" s="107"/>
      <c r="I37" s="107"/>
      <c r="J37" s="108"/>
      <c r="K37" s="107"/>
      <c r="L37" s="107"/>
      <c r="M37" s="107"/>
      <c r="N37" s="107"/>
      <c r="O37" s="107"/>
      <c r="P37" s="107"/>
      <c r="Q37" s="108"/>
      <c r="R37" s="107"/>
      <c r="S37" s="107"/>
      <c r="T37" s="107"/>
      <c r="U37" s="107"/>
      <c r="V37" s="109"/>
      <c r="W37" s="110"/>
      <c r="X37" s="111"/>
      <c r="Y37" s="112"/>
    </row>
    <row r="38" spans="1:25" ht="18" customHeight="1">
      <c r="A38" s="105"/>
      <c r="B38" s="105"/>
      <c r="C38" s="105"/>
      <c r="D38" s="106"/>
      <c r="E38" s="106"/>
      <c r="F38" s="107"/>
      <c r="G38" s="107"/>
      <c r="H38" s="107"/>
      <c r="I38" s="107"/>
      <c r="J38" s="108"/>
      <c r="K38" s="107"/>
      <c r="L38" s="107"/>
      <c r="M38" s="107"/>
      <c r="N38" s="107"/>
      <c r="O38" s="107"/>
      <c r="P38" s="107"/>
      <c r="Q38" s="108"/>
      <c r="R38" s="107"/>
      <c r="S38" s="107"/>
      <c r="T38" s="107"/>
      <c r="U38" s="107"/>
      <c r="V38" s="109"/>
      <c r="W38" s="110"/>
      <c r="X38" s="111"/>
      <c r="Y38" s="112"/>
    </row>
    <row r="39" spans="1:25" ht="18" customHeight="1">
      <c r="A39" s="105"/>
      <c r="B39" s="105"/>
      <c r="C39" s="105"/>
      <c r="D39" s="106"/>
      <c r="E39" s="106"/>
      <c r="F39" s="107"/>
      <c r="G39" s="107"/>
      <c r="H39" s="107"/>
      <c r="I39" s="107"/>
      <c r="J39" s="108"/>
      <c r="K39" s="107"/>
      <c r="L39" s="107"/>
      <c r="M39" s="107"/>
      <c r="N39" s="107"/>
      <c r="O39" s="107"/>
      <c r="P39" s="107"/>
      <c r="Q39" s="108"/>
      <c r="R39" s="107"/>
      <c r="S39" s="107"/>
      <c r="T39" s="107"/>
      <c r="U39" s="107"/>
      <c r="V39" s="109"/>
      <c r="W39" s="110"/>
      <c r="X39" s="111"/>
      <c r="Y39" s="112"/>
    </row>
    <row r="40" spans="1:25" ht="18" customHeight="1">
      <c r="A40" s="105"/>
      <c r="B40" s="105"/>
      <c r="C40" s="105"/>
      <c r="D40" s="106"/>
      <c r="E40" s="106"/>
      <c r="F40" s="107"/>
      <c r="G40" s="107"/>
      <c r="H40" s="107"/>
      <c r="I40" s="107"/>
      <c r="J40" s="108"/>
      <c r="K40" s="107"/>
      <c r="L40" s="107"/>
      <c r="M40" s="107"/>
      <c r="N40" s="107"/>
      <c r="O40" s="107"/>
      <c r="P40" s="107"/>
      <c r="Q40" s="108"/>
      <c r="R40" s="107"/>
      <c r="S40" s="107"/>
      <c r="T40" s="107"/>
      <c r="U40" s="107"/>
      <c r="V40" s="109"/>
      <c r="W40" s="110"/>
      <c r="X40" s="111"/>
      <c r="Y40" s="112"/>
    </row>
    <row r="41" spans="1:25" ht="18" customHeight="1">
      <c r="A41" s="105"/>
      <c r="B41" s="105"/>
      <c r="C41" s="105"/>
      <c r="D41" s="106"/>
      <c r="E41" s="106"/>
      <c r="F41" s="107"/>
      <c r="G41" s="107"/>
      <c r="H41" s="107"/>
      <c r="I41" s="107"/>
      <c r="J41" s="108"/>
      <c r="K41" s="107"/>
      <c r="L41" s="107"/>
      <c r="M41" s="107"/>
      <c r="N41" s="107"/>
      <c r="O41" s="107"/>
      <c r="P41" s="107"/>
      <c r="Q41" s="108"/>
      <c r="R41" s="107"/>
      <c r="S41" s="107"/>
      <c r="T41" s="107"/>
      <c r="U41" s="107"/>
      <c r="V41" s="109"/>
      <c r="W41" s="110"/>
      <c r="X41" s="111"/>
      <c r="Y41" s="112"/>
    </row>
    <row r="42" spans="1:25" ht="18" customHeight="1">
      <c r="A42" s="105"/>
      <c r="B42" s="105"/>
      <c r="C42" s="105"/>
      <c r="D42" s="106"/>
      <c r="E42" s="106"/>
      <c r="F42" s="107"/>
      <c r="G42" s="107"/>
      <c r="H42" s="107"/>
      <c r="I42" s="107"/>
      <c r="J42" s="108"/>
      <c r="K42" s="107"/>
      <c r="L42" s="107"/>
      <c r="M42" s="107"/>
      <c r="N42" s="107"/>
      <c r="O42" s="107"/>
      <c r="P42" s="107"/>
      <c r="Q42" s="108"/>
      <c r="R42" s="107"/>
      <c r="S42" s="107"/>
      <c r="T42" s="107"/>
      <c r="U42" s="107"/>
      <c r="V42" s="109"/>
      <c r="W42" s="110"/>
      <c r="X42" s="111"/>
      <c r="Y42" s="112"/>
    </row>
    <row r="43" spans="1:25" ht="18" customHeight="1">
      <c r="A43" s="105"/>
      <c r="B43" s="105"/>
      <c r="C43" s="105"/>
      <c r="D43" s="106"/>
      <c r="E43" s="106"/>
      <c r="F43" s="107"/>
      <c r="G43" s="107"/>
      <c r="H43" s="107"/>
      <c r="I43" s="107"/>
      <c r="J43" s="108"/>
      <c r="K43" s="107"/>
      <c r="L43" s="107"/>
      <c r="M43" s="107"/>
      <c r="N43" s="107"/>
      <c r="O43" s="107"/>
      <c r="P43" s="107"/>
      <c r="Q43" s="108"/>
      <c r="R43" s="107"/>
      <c r="S43" s="107"/>
      <c r="T43" s="107"/>
      <c r="U43" s="107"/>
      <c r="V43" s="109"/>
      <c r="W43" s="110"/>
      <c r="X43" s="111"/>
      <c r="Y43" s="112"/>
    </row>
    <row r="44" spans="1:25" ht="18" customHeight="1">
      <c r="A44" s="105"/>
      <c r="B44" s="105"/>
      <c r="C44" s="105"/>
      <c r="D44" s="106"/>
      <c r="E44" s="106"/>
      <c r="F44" s="107"/>
      <c r="G44" s="107"/>
      <c r="H44" s="107"/>
      <c r="I44" s="107"/>
      <c r="J44" s="108"/>
      <c r="K44" s="107"/>
      <c r="L44" s="107"/>
      <c r="M44" s="107"/>
      <c r="N44" s="107"/>
      <c r="O44" s="107"/>
      <c r="P44" s="107"/>
      <c r="Q44" s="108"/>
      <c r="R44" s="107"/>
      <c r="S44" s="107"/>
      <c r="T44" s="107"/>
      <c r="U44" s="107"/>
      <c r="V44" s="109"/>
      <c r="W44" s="110"/>
      <c r="X44" s="111"/>
      <c r="Y44" s="112"/>
    </row>
    <row r="45" spans="1:25" ht="18" customHeight="1">
      <c r="A45" s="105"/>
      <c r="B45" s="105"/>
      <c r="C45" s="105"/>
      <c r="D45" s="106"/>
      <c r="E45" s="106"/>
      <c r="F45" s="107"/>
      <c r="G45" s="107"/>
      <c r="H45" s="107"/>
      <c r="I45" s="107"/>
      <c r="J45" s="108"/>
      <c r="K45" s="107"/>
      <c r="L45" s="107"/>
      <c r="M45" s="107"/>
      <c r="N45" s="107"/>
      <c r="O45" s="107"/>
      <c r="P45" s="107"/>
      <c r="Q45" s="108"/>
      <c r="R45" s="107"/>
      <c r="S45" s="107"/>
      <c r="T45" s="107"/>
      <c r="U45" s="107"/>
      <c r="V45" s="109"/>
      <c r="W45" s="110"/>
      <c r="X45" s="111"/>
      <c r="Y45" s="112"/>
    </row>
    <row r="46" spans="1:25" ht="18" customHeight="1">
      <c r="A46" s="105"/>
      <c r="B46" s="105"/>
      <c r="C46" s="105"/>
      <c r="D46" s="106"/>
      <c r="E46" s="106"/>
      <c r="F46" s="107"/>
      <c r="G46" s="107"/>
      <c r="H46" s="107"/>
      <c r="I46" s="107"/>
      <c r="J46" s="108"/>
      <c r="K46" s="107"/>
      <c r="L46" s="107"/>
      <c r="M46" s="107"/>
      <c r="N46" s="107"/>
      <c r="O46" s="107"/>
      <c r="P46" s="107"/>
      <c r="Q46" s="108"/>
      <c r="R46" s="107"/>
      <c r="S46" s="107"/>
      <c r="T46" s="107"/>
      <c r="U46" s="107"/>
      <c r="V46" s="109"/>
      <c r="W46" s="110"/>
      <c r="X46" s="111"/>
      <c r="Y46" s="112"/>
    </row>
    <row r="47" spans="1:25" ht="18" customHeight="1">
      <c r="A47" s="105"/>
      <c r="B47" s="105"/>
      <c r="C47" s="105"/>
      <c r="D47" s="106"/>
      <c r="E47" s="106"/>
      <c r="F47" s="107"/>
      <c r="G47" s="107"/>
      <c r="H47" s="107"/>
      <c r="I47" s="107"/>
      <c r="J47" s="108"/>
      <c r="K47" s="107"/>
      <c r="L47" s="107"/>
      <c r="M47" s="107"/>
      <c r="N47" s="107"/>
      <c r="O47" s="107"/>
      <c r="P47" s="107"/>
      <c r="Q47" s="108"/>
      <c r="R47" s="107"/>
      <c r="S47" s="107"/>
      <c r="T47" s="107"/>
      <c r="U47" s="107"/>
      <c r="V47" s="109"/>
      <c r="W47" s="110"/>
      <c r="X47" s="111"/>
      <c r="Y47" s="112"/>
    </row>
    <row r="48" spans="1:25" ht="18" customHeight="1">
      <c r="A48" s="105"/>
      <c r="B48" s="105"/>
      <c r="C48" s="105"/>
      <c r="D48" s="107"/>
      <c r="E48" s="107"/>
      <c r="F48" s="107"/>
      <c r="G48" s="107"/>
      <c r="H48" s="107"/>
      <c r="I48" s="107"/>
      <c r="J48" s="108"/>
      <c r="K48" s="107"/>
      <c r="L48" s="107"/>
      <c r="M48" s="107"/>
      <c r="N48" s="107"/>
      <c r="O48" s="107"/>
      <c r="P48" s="107"/>
      <c r="Q48" s="108"/>
      <c r="R48" s="107"/>
      <c r="S48" s="107"/>
      <c r="T48" s="107"/>
      <c r="U48" s="107"/>
      <c r="V48" s="109"/>
      <c r="W48" s="110"/>
      <c r="X48" s="111"/>
      <c r="Y48" s="112"/>
    </row>
    <row r="49" spans="1:25" ht="18" customHeight="1">
      <c r="A49" s="105"/>
      <c r="B49" s="105"/>
      <c r="C49" s="105"/>
      <c r="D49" s="107"/>
      <c r="E49" s="107"/>
      <c r="F49" s="107"/>
      <c r="G49" s="107"/>
      <c r="H49" s="107"/>
      <c r="I49" s="107"/>
      <c r="J49" s="108"/>
      <c r="K49" s="113"/>
      <c r="L49" s="113"/>
      <c r="M49" s="113"/>
      <c r="N49" s="113"/>
      <c r="O49" s="113"/>
      <c r="P49" s="113"/>
      <c r="Q49" s="108"/>
      <c r="R49" s="113"/>
      <c r="S49" s="113"/>
      <c r="T49" s="113"/>
      <c r="U49" s="113"/>
      <c r="V49" s="109"/>
      <c r="W49" s="156"/>
      <c r="X49" s="111"/>
      <c r="Y49" s="112"/>
    </row>
    <row r="50" spans="1:25" ht="18" customHeight="1">
      <c r="A50" s="105"/>
      <c r="B50" s="105"/>
      <c r="C50" s="105"/>
      <c r="D50" s="115"/>
      <c r="E50" s="115"/>
      <c r="F50" s="113"/>
      <c r="G50" s="113"/>
      <c r="H50" s="113"/>
      <c r="I50" s="113"/>
      <c r="J50" s="108"/>
      <c r="K50" s="113"/>
      <c r="L50" s="113"/>
      <c r="M50" s="113"/>
      <c r="N50" s="113"/>
      <c r="O50" s="113"/>
      <c r="P50" s="113"/>
      <c r="Q50" s="108"/>
      <c r="R50" s="113"/>
      <c r="S50" s="113"/>
      <c r="T50" s="113"/>
      <c r="U50" s="113"/>
      <c r="V50" s="109"/>
      <c r="W50" s="118"/>
      <c r="X50" s="111"/>
      <c r="Y50" s="112"/>
    </row>
    <row r="51" spans="1:25" ht="18" customHeight="1">
      <c r="A51" s="105"/>
      <c r="B51" s="105"/>
      <c r="C51" s="105"/>
      <c r="D51" s="4"/>
      <c r="E51" s="113"/>
      <c r="F51" s="113"/>
      <c r="G51" s="113"/>
      <c r="H51" s="113"/>
      <c r="I51" s="113"/>
      <c r="J51" s="108"/>
      <c r="K51" s="113"/>
      <c r="L51" s="113"/>
      <c r="M51" s="113"/>
      <c r="N51" s="113"/>
      <c r="O51" s="113"/>
      <c r="P51" s="113"/>
      <c r="Q51" s="108"/>
      <c r="R51" s="113"/>
      <c r="S51" s="113"/>
      <c r="T51" s="113"/>
      <c r="U51" s="113"/>
      <c r="V51" s="109"/>
      <c r="W51" s="118"/>
      <c r="X51" s="111"/>
      <c r="Y51" s="112"/>
    </row>
  </sheetData>
  <sheetProtection formatCells="0" formatColumns="0" formatRows="0" insertColumns="0" deleteColumns="0"/>
  <mergeCells count="9">
    <mergeCell ref="V2:W2"/>
    <mergeCell ref="V3:W3"/>
    <mergeCell ref="V4:W4"/>
    <mergeCell ref="N11:O11"/>
    <mergeCell ref="D8:P8"/>
    <mergeCell ref="A7:A9"/>
    <mergeCell ref="D4:F4"/>
    <mergeCell ref="Y8:Y9"/>
    <mergeCell ref="B7:C8"/>
  </mergeCells>
  <hyperlinks>
    <hyperlink ref="L5" r:id="rId1" display="masooma.atiq@umt.edu.pk"/>
  </hyperlinks>
  <printOptions horizontalCentered="1"/>
  <pageMargins left="0.25" right="0.25" top="0.5" bottom="0.75" header="0.25" footer="0.25"/>
  <pageSetup horizontalDpi="600" verticalDpi="600" orientation="landscape" paperSize="9" scale="78" r:id="rId3"/>
  <headerFooter scaleWithDoc="0">
    <oddHeader>&amp;RPage &amp;P of &amp;N</oddHeader>
    <oddFooter>&amp;L
_________________________
Resource Person / Instructor&amp;C
_________________________
Chairperson&amp;R
_________________________
Dean</oddFooter>
  </headerFooter>
  <rowBreaks count="1" manualBreakCount="1">
    <brk id="36" max="2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9957</dc:creator>
  <cp:keywords/>
  <dc:description/>
  <cp:lastModifiedBy>Masooma</cp:lastModifiedBy>
  <cp:lastPrinted>2012-12-13T08:08:57Z</cp:lastPrinted>
  <dcterms:created xsi:type="dcterms:W3CDTF">2010-08-16T07:00:02Z</dcterms:created>
  <dcterms:modified xsi:type="dcterms:W3CDTF">2013-01-29T06:32:21Z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