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010" activeTab="1"/>
  </bookViews>
  <sheets>
    <sheet name="Grade Summary" sheetId="1" r:id="rId1"/>
    <sheet name="Course Code" sheetId="2" r:id="rId2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Code'!$W:$W</definedName>
    <definedName name="Lowerrange">'Grade Summary'!$Q$2:$Q$10</definedName>
    <definedName name="_xlnm.Print_Area" localSheetId="1">'Course Code'!$A$1:$W$52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Code'!$V$8:$V$52</definedName>
    <definedName name="Z_2376BC05_C5EB_11D8_84D9_00A0D214C203_.wvu.PrintArea" localSheetId="1" hidden="1">'Course Code'!$A$1:$W$19</definedName>
  </definedNames>
  <calcPr fullCalcOnLoad="1"/>
</workbook>
</file>

<file path=xl/comments2.xml><?xml version="1.0" encoding="utf-8"?>
<comments xmlns="http://schemas.openxmlformats.org/spreadsheetml/2006/main">
  <authors>
    <author>Zafar Younas</author>
  </authors>
  <commentList>
    <comment ref="J9" authorId="0">
      <text>
        <r>
          <rPr>
            <sz val="8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<sst xmlns="http://schemas.openxmlformats.org/spreadsheetml/2006/main" count="91" uniqueCount="75">
  <si>
    <t>Name</t>
  </si>
  <si>
    <t>I.D. No.</t>
  </si>
  <si>
    <t>Total Marks</t>
  </si>
  <si>
    <t>Total</t>
  </si>
  <si>
    <t>Assignments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</si>
  <si>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</si>
  <si>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</si>
  <si>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</si>
  <si>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</si>
  <si>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</si>
  <si>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</si>
  <si>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</si>
  <si>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</si>
  <si>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</si>
  <si>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</si>
  <si>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</si>
  <si>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</si>
  <si>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</si>
  <si>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</si>
  <si>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</si>
  <si>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</si>
  <si>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</si>
  <si>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</si>
  <si>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</si>
  <si>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</si>
  <si>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</si>
  <si>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</si>
  <si>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</si>
  <si>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</si>
  <si>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</si>
  <si>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</si>
  <si>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</si>
  <si>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</si>
  <si>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</si>
  <si>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</si>
  <si>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</si>
  <si>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</si>
  <si>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Above</t>
  </si>
  <si>
    <t>Cutoffs</t>
  </si>
  <si>
    <t>+</t>
  </si>
  <si>
    <t>W</t>
  </si>
  <si>
    <t>I</t>
  </si>
  <si>
    <t>SA</t>
  </si>
  <si>
    <t>________________________________________________________________________</t>
  </si>
  <si>
    <t>__________</t>
  </si>
  <si>
    <t>Sr. No.</t>
  </si>
  <si>
    <t>BS(H)</t>
  </si>
  <si>
    <t>Signals &amp; Systems Lab</t>
  </si>
  <si>
    <t>B1</t>
  </si>
  <si>
    <t>Fall 2012</t>
  </si>
  <si>
    <t>AURANGZAIB</t>
  </si>
  <si>
    <t>UMAIR FAROOQ</t>
  </si>
  <si>
    <t>MUHAMMAD WAQAS GHOURI</t>
  </si>
  <si>
    <t>MUHAMMAD ASAD MITRU</t>
  </si>
  <si>
    <t>MOHAMMAD ALI FAZAIL</t>
  </si>
  <si>
    <t>YASIR MASOOD KHAN</t>
  </si>
  <si>
    <t>EL-312</t>
  </si>
  <si>
    <t>Final Quiz</t>
  </si>
  <si>
    <t>M1</t>
  </si>
  <si>
    <t>M2</t>
  </si>
  <si>
    <t>4.10.</t>
  </si>
  <si>
    <t>11.10.</t>
  </si>
  <si>
    <t>18.10.</t>
  </si>
  <si>
    <t>25.10.</t>
  </si>
  <si>
    <t>1.11.</t>
  </si>
  <si>
    <t>8.11.</t>
  </si>
  <si>
    <t>15.11.</t>
  </si>
  <si>
    <t>6.12.</t>
  </si>
  <si>
    <t>20.12.</t>
  </si>
  <si>
    <t>27.12.</t>
  </si>
  <si>
    <t>17.1.</t>
  </si>
  <si>
    <t>3.1.</t>
  </si>
  <si>
    <t>Midterm Evaluation</t>
  </si>
  <si>
    <t>Masooma Atiq</t>
  </si>
  <si>
    <t>masooma.atiq@umt.edu.pk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</si>
</sst>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;[Red]0.00"/>
    <numFmt numFmtId="167" formatCode="0;[Red]0"/>
    <numFmt numFmtId="168" formatCode="0.0;[Red]0.0"/>
    <numFmt numFmtId="169" formatCode="0.0_);\(0.0\)"/>
    <numFmt numFmtId="170" formatCode="0.00_);\(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2"/>
      <name val="Arial Black"/>
      <family val="2"/>
    </font>
    <font>
      <sz val="16"/>
      <name val="Rodchenko"/>
      <family val="0"/>
    </font>
    <font>
      <sz val="12"/>
      <name val="Arial Black"/>
      <family val="2"/>
    </font>
    <font>
      <sz val="14"/>
      <name val="Arial Black"/>
      <family val="2"/>
    </font>
    <font>
      <sz val="8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  <family val="0"/>
    </font>
    <font>
      <b/>
      <sz val="18"/>
      <name val="Times New Roman"/>
      <family val="1"/>
    </font>
    <font>
      <b/>
      <sz val="20"/>
      <name val="Vivian"/>
      <family val="0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Verdana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66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>
        <color indexed="63"/>
      </right>
      <top style="thin"/>
      <bottom style="thin">
        <color rgb="FF111111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 style="thin"/>
      <right style="thin"/>
      <top style="thin"/>
      <bottom>
        <color indexed="63"/>
      </bottom>
    </border>
    <border>
      <left style="thin">
        <color rgb="FF111111"/>
      </left>
      <right style="thin">
        <color rgb="FF111111"/>
      </right>
      <top style="thin">
        <color rgb="FF111111"/>
      </top>
      <bottom>
        <color indexed="63"/>
      </bottom>
    </border>
    <border>
      <left style="thin">
        <color rgb="FF111111"/>
      </left>
      <right>
        <color indexed="63"/>
      </right>
      <top style="thin">
        <color rgb="FF11111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" fillId="32" borderId="7" applyNumberFormat="0" applyFont="0" applyAlignment="0" applyProtection="0"/>
    <xf numFmtId="0" fontId="74" fillId="27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Continuous" vertical="center"/>
      <protection locked="0"/>
    </xf>
    <xf numFmtId="0" fontId="2" fillId="0" borderId="10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7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3" fillId="37" borderId="10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1" fontId="9" fillId="37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8" borderId="0" xfId="0" applyFont="1" applyFill="1" applyBorder="1" applyAlignment="1" applyProtection="1">
      <alignment vertical="center"/>
      <protection/>
    </xf>
    <xf numFmtId="0" fontId="9" fillId="38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9" fillId="38" borderId="0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27" fillId="38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37" borderId="19" xfId="0" applyFont="1" applyFill="1" applyBorder="1" applyAlignment="1" applyProtection="1">
      <alignment horizontal="center" vertical="center" wrapText="1"/>
      <protection/>
    </xf>
    <xf numFmtId="0" fontId="34" fillId="37" borderId="20" xfId="0" applyFont="1" applyFill="1" applyBorder="1" applyAlignment="1" applyProtection="1">
      <alignment horizontal="center" vertical="center" wrapText="1"/>
      <protection/>
    </xf>
    <xf numFmtId="1" fontId="9" fillId="37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78" fillId="0" borderId="26" xfId="0" applyFont="1" applyBorder="1" applyAlignment="1">
      <alignment wrapText="1"/>
    </xf>
    <xf numFmtId="0" fontId="78" fillId="0" borderId="27" xfId="0" applyFont="1" applyBorder="1" applyAlignment="1">
      <alignment wrapText="1"/>
    </xf>
    <xf numFmtId="0" fontId="78" fillId="0" borderId="28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78" fillId="0" borderId="30" xfId="0" applyFont="1" applyBorder="1" applyAlignment="1">
      <alignment wrapText="1"/>
    </xf>
    <xf numFmtId="0" fontId="78" fillId="0" borderId="31" xfId="0" applyFont="1" applyBorder="1" applyAlignment="1">
      <alignment wrapText="1"/>
    </xf>
    <xf numFmtId="0" fontId="78" fillId="0" borderId="29" xfId="0" applyFont="1" applyBorder="1" applyAlignment="1">
      <alignment wrapText="1"/>
    </xf>
    <xf numFmtId="0" fontId="0" fillId="0" borderId="29" xfId="0" applyBorder="1" applyAlignment="1">
      <alignment vertical="center"/>
    </xf>
    <xf numFmtId="166" fontId="5" fillId="0" borderId="29" xfId="0" applyNumberFormat="1" applyFont="1" applyBorder="1" applyAlignment="1" applyProtection="1">
      <alignment horizontal="center" vertical="center"/>
      <protection locked="0"/>
    </xf>
    <xf numFmtId="166" fontId="4" fillId="34" borderId="29" xfId="0" applyNumberFormat="1" applyFont="1" applyFill="1" applyBorder="1" applyAlignment="1" applyProtection="1">
      <alignment horizontal="right" vertical="center"/>
      <protection locked="0"/>
    </xf>
    <xf numFmtId="164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6" fontId="4" fillId="34" borderId="0" xfId="0" applyNumberFormat="1" applyFont="1" applyFill="1" applyBorder="1" applyAlignment="1" applyProtection="1">
      <alignment horizontal="right" vertical="center"/>
      <protection locked="0"/>
    </xf>
    <xf numFmtId="167" fontId="4" fillId="34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6" fillId="0" borderId="1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Alignment="1" applyProtection="1">
      <alignment horizontal="center" vertical="center" textRotation="90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textRotation="90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3" fillId="36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1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70" fillId="0" borderId="0" xfId="52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142875</xdr:rowOff>
    </xdr:from>
    <xdr:to>
      <xdr:col>2</xdr:col>
      <xdr:colOff>704850</xdr:colOff>
      <xdr:row>4</xdr:row>
      <xdr:rowOff>238125</xdr:rowOff>
    </xdr:to>
    <xdr:sp textlink="'Course Code'!V2">
      <xdr:nvSpPr>
        <xdr:cNvPr id="1" name="TextBox 2"/>
        <xdr:cNvSpPr txBox="1">
          <a:spLocks noChangeArrowheads="1"/>
        </xdr:cNvSpPr>
      </xdr:nvSpPr>
      <xdr:spPr>
        <a:xfrm>
          <a:off x="942975" y="1200150"/>
          <a:ext cx="1724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a181b15-5f0c-46d0-8d7f-9c64b2b7aec3}" type="TxLink">
            <a:rPr lang="en-US" cap="none" sz="1100" b="0" i="0" u="none" baseline="0">
              <a:solidFill>
                <a:srgbClr val="000000"/>
              </a:solidFill>
            </a:rPr>
            <a:t>BS(H)</a:t>
          </a:fld>
        </a:p>
      </xdr:txBody>
    </xdr:sp>
    <xdr:clientData/>
  </xdr:twoCellAnchor>
  <xdr:twoCellAnchor>
    <xdr:from>
      <xdr:col>0</xdr:col>
      <xdr:colOff>9525</xdr:colOff>
      <xdr:row>3</xdr:row>
      <xdr:rowOff>133350</xdr:rowOff>
    </xdr:from>
    <xdr:to>
      <xdr:col>0</xdr:col>
      <xdr:colOff>1162050</xdr:colOff>
      <xdr:row>4</xdr:row>
      <xdr:rowOff>228600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1190625"/>
          <a:ext cx="1152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4</xdr:col>
      <xdr:colOff>0</xdr:colOff>
      <xdr:row>6</xdr:row>
      <xdr:rowOff>9525</xdr:rowOff>
    </xdr:to>
    <xdr:sp textlink="'Course Code'!C4">
      <xdr:nvSpPr>
        <xdr:cNvPr id="3" name="TextBox 5"/>
        <xdr:cNvSpPr txBox="1">
          <a:spLocks noChangeArrowheads="1"/>
        </xdr:cNvSpPr>
      </xdr:nvSpPr>
      <xdr:spPr>
        <a:xfrm>
          <a:off x="1133475" y="1685925"/>
          <a:ext cx="2257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2ef87cf-3f61-4ee9-a9be-714420fe1bd2}" type="TxLink">
            <a:rPr lang="en-US" cap="none" sz="1100" b="0" i="0" u="none" baseline="0">
              <a:solidFill>
                <a:srgbClr val="000000"/>
              </a:solidFill>
            </a:rPr>
            <a:t>EL-312</a:t>
          </a:fld>
        </a:p>
      </xdr:txBody>
    </xdr:sp>
    <xdr:clientData/>
  </xdr:twoCellAnchor>
  <xdr:twoCellAnchor>
    <xdr:from>
      <xdr:col>0</xdr:col>
      <xdr:colOff>0</xdr:colOff>
      <xdr:row>4</xdr:row>
      <xdr:rowOff>314325</xdr:rowOff>
    </xdr:from>
    <xdr:to>
      <xdr:col>1</xdr:col>
      <xdr:colOff>114300</xdr:colOff>
      <xdr:row>6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1685925"/>
          <a:ext cx="1362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13</xdr:col>
      <xdr:colOff>0</xdr:colOff>
      <xdr:row>5</xdr:row>
      <xdr:rowOff>371475</xdr:rowOff>
    </xdr:to>
    <xdr:sp textlink="'Course Code'!G4">
      <xdr:nvSpPr>
        <xdr:cNvPr id="5" name="TextBox 7"/>
        <xdr:cNvSpPr txBox="1">
          <a:spLocks noChangeArrowheads="1"/>
        </xdr:cNvSpPr>
      </xdr:nvSpPr>
      <xdr:spPr>
        <a:xfrm>
          <a:off x="4105275" y="1743075"/>
          <a:ext cx="571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5f3fa98-029b-432c-8f83-c25997c05547}" type="TxLink">
            <a:rPr lang="en-US" cap="none" sz="1100" b="0" i="0" u="none" baseline="0">
              <a:solidFill>
                <a:srgbClr val="000000"/>
              </a:solidFill>
            </a:rPr>
            <a:t>Signals &amp; Systems Lab</a:t>
          </a:fld>
        </a:p>
      </xdr:txBody>
    </xdr:sp>
    <xdr:clientData/>
  </xdr:twoCellAnchor>
  <xdr:twoCellAnchor>
    <xdr:from>
      <xdr:col>3</xdr:col>
      <xdr:colOff>190500</xdr:colOff>
      <xdr:row>5</xdr:row>
      <xdr:rowOff>47625</xdr:rowOff>
    </xdr:from>
    <xdr:to>
      <xdr:col>5</xdr:col>
      <xdr:colOff>238125</xdr:colOff>
      <xdr:row>5</xdr:row>
      <xdr:rowOff>361950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67025" y="1733550"/>
          <a:ext cx="1476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Title:</a:t>
          </a:r>
        </a:p>
      </xdr:txBody>
    </xdr:sp>
    <xdr:clientData/>
  </xdr:twoCellAnchor>
  <xdr:twoCellAnchor>
    <xdr:from>
      <xdr:col>6</xdr:col>
      <xdr:colOff>47625</xdr:colOff>
      <xdr:row>3</xdr:row>
      <xdr:rowOff>95250</xdr:rowOff>
    </xdr:from>
    <xdr:to>
      <xdr:col>8</xdr:col>
      <xdr:colOff>304800</xdr:colOff>
      <xdr:row>4</xdr:row>
      <xdr:rowOff>190500</xdr:rowOff>
    </xdr:to>
    <xdr:sp textlink="'Course Code'!V3">
      <xdr:nvSpPr>
        <xdr:cNvPr id="7" name="TextBox 9"/>
        <xdr:cNvSpPr txBox="1">
          <a:spLocks noChangeArrowheads="1"/>
        </xdr:cNvSpPr>
      </xdr:nvSpPr>
      <xdr:spPr>
        <a:xfrm>
          <a:off x="4867275" y="1152525"/>
          <a:ext cx="1685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cee65df-ad3d-4510-a24a-1bc7fca96714}" type="TxLink">
            <a:rPr lang="en-US" cap="none" sz="1100" b="0" i="0" u="none" baseline="0">
              <a:solidFill>
                <a:srgbClr val="000000"/>
              </a:solidFill>
            </a:rPr>
            <a:t>Fall 2012</a:t>
          </a:fld>
        </a:p>
      </xdr:txBody>
    </xdr:sp>
    <xdr:clientData/>
  </xdr:twoCellAnchor>
  <xdr:twoCellAnchor>
    <xdr:from>
      <xdr:col>4</xdr:col>
      <xdr:colOff>619125</xdr:colOff>
      <xdr:row>3</xdr:row>
      <xdr:rowOff>104775</xdr:rowOff>
    </xdr:from>
    <xdr:to>
      <xdr:col>6</xdr:col>
      <xdr:colOff>257175</xdr:colOff>
      <xdr:row>4</xdr:row>
      <xdr:rowOff>200025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010025" y="1162050"/>
          <a:ext cx="1066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Semester:</a:t>
          </a:r>
        </a:p>
      </xdr:txBody>
    </xdr:sp>
    <xdr:clientData/>
  </xdr:twoCellAnchor>
  <xdr:twoCellAnchor>
    <xdr:from>
      <xdr:col>10</xdr:col>
      <xdr:colOff>504825</xdr:colOff>
      <xdr:row>3</xdr:row>
      <xdr:rowOff>123825</xdr:rowOff>
    </xdr:from>
    <xdr:to>
      <xdr:col>12</xdr:col>
      <xdr:colOff>266700</xdr:colOff>
      <xdr:row>4</xdr:row>
      <xdr:rowOff>219075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181975" y="1181100"/>
          <a:ext cx="1190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13</xdr:col>
      <xdr:colOff>447675</xdr:colOff>
      <xdr:row>6</xdr:row>
      <xdr:rowOff>409575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0" y="2133600"/>
          <a:ext cx="10267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 Listed Course: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352425</xdr:colOff>
      <xdr:row>9</xdr:row>
      <xdr:rowOff>76200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0" y="2876550"/>
          <a:ext cx="445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No.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</a:p>
      </xdr:txBody>
    </xdr:sp>
    <xdr:clientData/>
  </xdr:twoCellAnchor>
  <xdr:twoCellAnchor>
    <xdr:from>
      <xdr:col>6</xdr:col>
      <xdr:colOff>295275</xdr:colOff>
      <xdr:row>8</xdr:row>
      <xdr:rowOff>0</xdr:rowOff>
    </xdr:from>
    <xdr:to>
      <xdr:col>13</xdr:col>
      <xdr:colOff>276225</xdr:colOff>
      <xdr:row>9</xdr:row>
      <xdr:rowOff>66675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5114925" y="2876550"/>
          <a:ext cx="4981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13</xdr:col>
      <xdr:colOff>228600</xdr:colOff>
      <xdr:row>7</xdr:row>
      <xdr:rowOff>314325</xdr:rowOff>
    </xdr:to>
    <xdr:sp textlink="'Course Code'!C5">
      <xdr:nvSpPr>
        <xdr:cNvPr id="13" name="TextBox 18"/>
        <xdr:cNvSpPr txBox="1">
          <a:spLocks noChangeArrowheads="1"/>
        </xdr:cNvSpPr>
      </xdr:nvSpPr>
      <xdr:spPr>
        <a:xfrm>
          <a:off x="0" y="2581275"/>
          <a:ext cx="10048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fld id="{eafbb9bf-3fad-467f-bcfe-f23b4639e564}" type="TxLink">
            <a:rPr lang="en-US" cap="none" sz="1300" b="1" i="0" u="none" baseline="0">
              <a:solidFill>
                <a:srgbClr val="000000"/>
              </a:solidFill>
            </a:rPr>
            <a:t>Resoruce Person / Instructor:</a:t>
          </a:fld>
        </a:p>
      </xdr:txBody>
    </xdr:sp>
    <xdr:clientData/>
  </xdr:twoCellAnchor>
  <xdr:twoCellAnchor>
    <xdr:from>
      <xdr:col>2</xdr:col>
      <xdr:colOff>714375</xdr:colOff>
      <xdr:row>7</xdr:row>
      <xdr:rowOff>19050</xdr:rowOff>
    </xdr:from>
    <xdr:to>
      <xdr:col>13</xdr:col>
      <xdr:colOff>133350</xdr:colOff>
      <xdr:row>7</xdr:row>
      <xdr:rowOff>314325</xdr:rowOff>
    </xdr:to>
    <xdr:sp textlink="'Course Code'!D5">
      <xdr:nvSpPr>
        <xdr:cNvPr id="14" name="TextBox 19"/>
        <xdr:cNvSpPr txBox="1">
          <a:spLocks noChangeArrowheads="1"/>
        </xdr:cNvSpPr>
      </xdr:nvSpPr>
      <xdr:spPr>
        <a:xfrm>
          <a:off x="2676525" y="2581275"/>
          <a:ext cx="7277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fld id="{ce070b38-122e-4203-afe6-015915d712ee}" type="TxLink">
            <a:rPr lang="en-US" cap="none" sz="1300" b="1" i="0" u="sng" baseline="0">
              <a:solidFill>
                <a:srgbClr val="000000"/>
              </a:solidFill>
            </a:rPr>
            <a:t>________________________________________________________________________</a:t>
          </a:fld>
        </a:p>
      </xdr:txBody>
    </xdr:sp>
    <xdr:clientData/>
  </xdr:twoCellAnchor>
  <xdr:twoCellAnchor>
    <xdr:from>
      <xdr:col>11</xdr:col>
      <xdr:colOff>533400</xdr:colOff>
      <xdr:row>3</xdr:row>
      <xdr:rowOff>114300</xdr:rowOff>
    </xdr:from>
    <xdr:to>
      <xdr:col>12</xdr:col>
      <xdr:colOff>533400</xdr:colOff>
      <xdr:row>4</xdr:row>
      <xdr:rowOff>209550</xdr:rowOff>
    </xdr:to>
    <xdr:sp textlink="'Course Code'!V4">
      <xdr:nvSpPr>
        <xdr:cNvPr id="15" name="TextBox 21"/>
        <xdr:cNvSpPr txBox="1">
          <a:spLocks noChangeArrowheads="1"/>
        </xdr:cNvSpPr>
      </xdr:nvSpPr>
      <xdr:spPr>
        <a:xfrm>
          <a:off x="8924925" y="1171575"/>
          <a:ext cx="714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8fbe4f4-66c9-49dd-a0a5-5f7b2b14ed28}" type="TxLink">
            <a:rPr lang="en-US" cap="none" sz="1100" b="0" i="0" u="none" baseline="0">
              <a:solidFill>
                <a:srgbClr val="000000"/>
              </a:solidFill>
            </a:rPr>
            <a:t>B1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24396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4396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sooma.atiq@umt.edu.pk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140625" defaultRowHeight="12.75"/>
  <cols>
    <col min="1" max="1" width="18.7109375" style="22" customWidth="1"/>
    <col min="2" max="14" width="10.7109375" style="22" customWidth="1"/>
    <col min="15" max="16384" width="9.140625" style="22" customWidth="1"/>
  </cols>
  <sheetData>
    <row r="1" spans="1:19" ht="27.75" thickBot="1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58"/>
      <c r="O1" s="23"/>
      <c r="Q1" s="131" t="s">
        <v>38</v>
      </c>
      <c r="R1" s="132"/>
      <c r="S1" s="133"/>
    </row>
    <row r="2" spans="1:19" ht="27" thickBo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59"/>
      <c r="O2" s="24"/>
      <c r="Q2" s="29">
        <v>0</v>
      </c>
      <c r="R2" s="30">
        <f>$B$17-1</f>
        <v>49</v>
      </c>
      <c r="S2" s="31" t="s">
        <v>29</v>
      </c>
    </row>
    <row r="3" spans="1:19" ht="28.5" customHeight="1" thickBot="1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60"/>
      <c r="O3" s="25"/>
      <c r="Q3" s="32">
        <f>+R2+1</f>
        <v>50</v>
      </c>
      <c r="R3" s="30">
        <f>$B$19+Q3-1</f>
        <v>45</v>
      </c>
      <c r="S3" s="34" t="s">
        <v>27</v>
      </c>
    </row>
    <row r="4" spans="1:19" ht="24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7"/>
      <c r="O4" s="25"/>
      <c r="Q4" s="32">
        <f aca="true" t="shared" si="0" ref="Q4:Q10">+R3+1</f>
        <v>46</v>
      </c>
      <c r="R4" s="30">
        <f aca="true" t="shared" si="1" ref="R4:R9">$B$19+Q4-1</f>
        <v>41</v>
      </c>
      <c r="S4" s="34" t="s">
        <v>25</v>
      </c>
    </row>
    <row r="5" spans="1:19" s="26" customFormat="1" ht="24.75" customHeight="1" thickBot="1">
      <c r="A5" s="44"/>
      <c r="B5" s="44"/>
      <c r="C5" s="45"/>
      <c r="D5" s="45"/>
      <c r="E5" s="46"/>
      <c r="F5" s="45"/>
      <c r="G5" s="45"/>
      <c r="H5" s="45"/>
      <c r="I5" s="45"/>
      <c r="J5" s="46"/>
      <c r="K5" s="46"/>
      <c r="L5" s="46"/>
      <c r="M5" s="46"/>
      <c r="N5" s="38"/>
      <c r="Q5" s="32">
        <f t="shared" si="0"/>
        <v>42</v>
      </c>
      <c r="R5" s="30">
        <f t="shared" si="1"/>
        <v>37</v>
      </c>
      <c r="S5" s="34" t="s">
        <v>23</v>
      </c>
    </row>
    <row r="6" spans="1:19" s="26" customFormat="1" ht="34.5" customHeight="1" thickBot="1">
      <c r="A6" s="44"/>
      <c r="B6" s="47"/>
      <c r="C6" s="47"/>
      <c r="D6" s="48"/>
      <c r="E6" s="47"/>
      <c r="F6" s="47"/>
      <c r="G6" s="49"/>
      <c r="H6" s="50"/>
      <c r="I6" s="50"/>
      <c r="J6" s="50"/>
      <c r="K6" s="50"/>
      <c r="L6" s="50"/>
      <c r="M6" s="50"/>
      <c r="N6" s="38"/>
      <c r="Q6" s="32">
        <f t="shared" si="0"/>
        <v>38</v>
      </c>
      <c r="R6" s="30">
        <f t="shared" si="1"/>
        <v>33</v>
      </c>
      <c r="S6" s="34" t="s">
        <v>22</v>
      </c>
    </row>
    <row r="7" spans="1:19" s="26" customFormat="1" ht="34.5" customHeight="1" thickBot="1">
      <c r="A7" s="44"/>
      <c r="B7" s="47"/>
      <c r="C7" s="47"/>
      <c r="D7" s="47"/>
      <c r="E7" s="47"/>
      <c r="F7" s="47"/>
      <c r="G7" s="47"/>
      <c r="H7" s="50"/>
      <c r="I7" s="50"/>
      <c r="J7" s="50"/>
      <c r="K7" s="50"/>
      <c r="L7" s="50"/>
      <c r="M7" s="50"/>
      <c r="N7" s="38"/>
      <c r="Q7" s="32">
        <f t="shared" si="0"/>
        <v>34</v>
      </c>
      <c r="R7" s="30">
        <f t="shared" si="1"/>
        <v>29</v>
      </c>
      <c r="S7" s="34" t="s">
        <v>21</v>
      </c>
    </row>
    <row r="8" spans="1:19" s="26" customFormat="1" ht="24.75" customHeight="1" thickBot="1">
      <c r="A8" s="50"/>
      <c r="B8" s="51"/>
      <c r="C8" s="51"/>
      <c r="D8" s="51"/>
      <c r="E8" s="51"/>
      <c r="F8" s="51"/>
      <c r="G8" s="51"/>
      <c r="H8" s="50"/>
      <c r="I8" s="50"/>
      <c r="J8" s="50"/>
      <c r="K8" s="50"/>
      <c r="L8" s="50"/>
      <c r="M8" s="50"/>
      <c r="N8" s="38"/>
      <c r="Q8" s="32">
        <f t="shared" si="0"/>
        <v>30</v>
      </c>
      <c r="R8" s="30">
        <f t="shared" si="1"/>
        <v>25</v>
      </c>
      <c r="S8" s="34" t="s">
        <v>20</v>
      </c>
    </row>
    <row r="9" spans="1:19" ht="19.5">
      <c r="A9" s="50"/>
      <c r="B9" s="51"/>
      <c r="C9" s="51"/>
      <c r="D9" s="51"/>
      <c r="E9" s="51"/>
      <c r="F9" s="51"/>
      <c r="G9" s="51"/>
      <c r="H9" s="50"/>
      <c r="I9" s="50"/>
      <c r="J9" s="50"/>
      <c r="K9" s="50"/>
      <c r="L9" s="50"/>
      <c r="M9" s="50"/>
      <c r="N9" s="37"/>
      <c r="Q9" s="32">
        <f t="shared" si="0"/>
        <v>26</v>
      </c>
      <c r="R9" s="30">
        <f t="shared" si="1"/>
        <v>21</v>
      </c>
      <c r="S9" s="34" t="s">
        <v>19</v>
      </c>
    </row>
    <row r="10" spans="1:19" ht="30" customHeight="1" thickBot="1">
      <c r="A10" s="5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7"/>
      <c r="Q10" s="32">
        <f t="shared" si="0"/>
        <v>22</v>
      </c>
      <c r="R10" s="33" t="s">
        <v>39</v>
      </c>
      <c r="S10" s="35" t="s">
        <v>18</v>
      </c>
    </row>
    <row r="11" spans="1:14" ht="30" customHeight="1">
      <c r="A11" s="81" t="s">
        <v>33</v>
      </c>
      <c r="B11" s="82" t="s">
        <v>18</v>
      </c>
      <c r="C11" s="82" t="s">
        <v>19</v>
      </c>
      <c r="D11" s="82" t="s">
        <v>20</v>
      </c>
      <c r="E11" s="82" t="s">
        <v>21</v>
      </c>
      <c r="F11" s="82" t="s">
        <v>22</v>
      </c>
      <c r="G11" s="82" t="s">
        <v>23</v>
      </c>
      <c r="H11" s="82" t="s">
        <v>25</v>
      </c>
      <c r="I11" s="82" t="s">
        <v>27</v>
      </c>
      <c r="J11" s="82" t="s">
        <v>29</v>
      </c>
      <c r="K11" s="83" t="s">
        <v>41</v>
      </c>
      <c r="L11" s="83" t="s">
        <v>42</v>
      </c>
      <c r="M11" s="84" t="s">
        <v>40</v>
      </c>
      <c r="N11" s="46"/>
    </row>
    <row r="12" spans="1:14" ht="30" customHeight="1">
      <c r="A12" s="130" t="s">
        <v>34</v>
      </c>
      <c r="B12" s="41" t="s">
        <v>37</v>
      </c>
      <c r="C12" s="42">
        <f aca="true" t="shared" si="2" ref="C12:I12">+C13+$B$19-1</f>
        <v>21</v>
      </c>
      <c r="D12" s="42">
        <f t="shared" si="2"/>
        <v>25</v>
      </c>
      <c r="E12" s="42">
        <f t="shared" si="2"/>
        <v>29</v>
      </c>
      <c r="F12" s="42">
        <f t="shared" si="2"/>
        <v>33</v>
      </c>
      <c r="G12" s="42">
        <f t="shared" si="2"/>
        <v>37</v>
      </c>
      <c r="H12" s="42">
        <f t="shared" si="2"/>
        <v>41</v>
      </c>
      <c r="I12" s="42">
        <f t="shared" si="2"/>
        <v>45</v>
      </c>
      <c r="J12" s="42">
        <f>$B$17-1</f>
        <v>49</v>
      </c>
      <c r="K12" s="36"/>
      <c r="L12" s="36"/>
      <c r="M12" s="85"/>
      <c r="N12" s="46"/>
    </row>
    <row r="13" spans="1:14" ht="30" customHeight="1">
      <c r="A13" s="130"/>
      <c r="B13" s="42">
        <f aca="true" t="shared" si="3" ref="B13:H13">+C12+1</f>
        <v>22</v>
      </c>
      <c r="C13" s="42">
        <f t="shared" si="3"/>
        <v>26</v>
      </c>
      <c r="D13" s="42">
        <f t="shared" si="3"/>
        <v>30</v>
      </c>
      <c r="E13" s="42">
        <f t="shared" si="3"/>
        <v>34</v>
      </c>
      <c r="F13" s="42">
        <f t="shared" si="3"/>
        <v>38</v>
      </c>
      <c r="G13" s="42">
        <f t="shared" si="3"/>
        <v>42</v>
      </c>
      <c r="H13" s="42">
        <f t="shared" si="3"/>
        <v>46</v>
      </c>
      <c r="I13" s="42">
        <f>+J12+1</f>
        <v>50</v>
      </c>
      <c r="J13" s="42">
        <v>0</v>
      </c>
      <c r="K13" s="36"/>
      <c r="L13" s="36"/>
      <c r="M13" s="85"/>
      <c r="N13" s="46"/>
    </row>
    <row r="14" spans="1:14" ht="39" customHeight="1" thickBot="1">
      <c r="A14" s="86" t="s">
        <v>35</v>
      </c>
      <c r="B14" s="87">
        <f aca="true" t="shared" si="4" ref="B14:J14">COUNTIF(Grades,B11)</f>
        <v>0</v>
      </c>
      <c r="C14" s="87">
        <f t="shared" si="4"/>
        <v>0</v>
      </c>
      <c r="D14" s="87">
        <f t="shared" si="4"/>
        <v>0</v>
      </c>
      <c r="E14" s="87">
        <f t="shared" si="4"/>
        <v>0</v>
      </c>
      <c r="F14" s="87">
        <f t="shared" si="4"/>
        <v>0</v>
      </c>
      <c r="G14" s="87">
        <f t="shared" si="4"/>
        <v>0</v>
      </c>
      <c r="H14" s="87">
        <f t="shared" si="4"/>
        <v>0</v>
      </c>
      <c r="I14" s="87">
        <f t="shared" si="4"/>
        <v>0</v>
      </c>
      <c r="J14" s="87">
        <f t="shared" si="4"/>
        <v>0</v>
      </c>
      <c r="K14" s="87"/>
      <c r="L14" s="87"/>
      <c r="M14" s="88"/>
      <c r="N14" s="46"/>
    </row>
    <row r="15" spans="1:14" ht="18.75" thickBo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/>
    </row>
    <row r="16" spans="1:14" ht="19.5">
      <c r="A16" s="89" t="s">
        <v>30</v>
      </c>
      <c r="B16" s="90">
        <f>MAX([0]!Total)</f>
        <v>20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9.5">
      <c r="A17" s="91" t="s">
        <v>28</v>
      </c>
      <c r="B17" s="92">
        <v>50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9.5">
      <c r="A18" s="91" t="s">
        <v>26</v>
      </c>
      <c r="B18" s="93">
        <f>+B16-B17</f>
        <v>-30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26.25" thickBot="1">
      <c r="A19" s="94" t="s">
        <v>24</v>
      </c>
      <c r="B19" s="95">
        <f>ROUND((B18/8),0)</f>
        <v>-4</v>
      </c>
      <c r="C19" s="46"/>
      <c r="D19" s="46"/>
      <c r="E19" s="46"/>
      <c r="F19" s="46"/>
      <c r="G19" s="55"/>
      <c r="H19" s="46"/>
      <c r="I19" s="46"/>
      <c r="J19" s="46"/>
      <c r="K19" s="46"/>
      <c r="L19" s="46"/>
      <c r="M19" s="46"/>
      <c r="N19" s="46"/>
    </row>
    <row r="20" spans="1:14" ht="25.5">
      <c r="A20" s="53"/>
      <c r="B20" s="54"/>
      <c r="C20" s="46"/>
      <c r="D20" s="46"/>
      <c r="E20" s="46"/>
      <c r="F20" s="46"/>
      <c r="G20" s="55"/>
      <c r="H20" s="46"/>
      <c r="I20" s="46"/>
      <c r="J20" s="46"/>
      <c r="K20" s="46"/>
      <c r="L20" s="46"/>
      <c r="M20" s="46"/>
      <c r="N20" s="46"/>
    </row>
    <row r="21" spans="1:3" ht="12.75">
      <c r="A21" s="27"/>
      <c r="B21" s="27"/>
      <c r="C21" s="27"/>
    </row>
  </sheetData>
  <sheetProtection/>
  <mergeCells count="5">
    <mergeCell ref="A12:A13"/>
    <mergeCell ref="Q1:S1"/>
    <mergeCell ref="A1:M1"/>
    <mergeCell ref="A2:M2"/>
    <mergeCell ref="A3:M3"/>
  </mergeCells>
  <dataValidations count="2">
    <dataValidation errorStyle="warning" allowBlank="1" showInputMessage="1" showErrorMessage="1" sqref="B18"/>
    <dataValidation type="whole" showInputMessage="1" showErrorMessage="1" promptTitle="Passing Criteria" prompt="Passing Criteria for &#10;Bachelor is  50&#10;Master is 60&#10;MS/PhD is 70" errorTitle="Passing Criteria" error="Passing Criteria for &#10;Bachelor is  50&#10;Master is 60&#10;MS/PhD is 70" sqref="B17">
      <formula1>50</formula1>
      <formula2>70</formula2>
    </dataValidation>
  </dataValidations>
  <printOptions horizontalCentered="1"/>
  <pageMargins left="0.25" right="0.25" top="0.5" bottom="0.75" header="0.25" footer="0.25"/>
  <pageSetup fitToHeight="1" fitToWidth="1" horizontalDpi="600" verticalDpi="600" orientation="landscape" paperSize="9" scale="95" r:id="rId2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W53"/>
  <sheetViews>
    <sheetView tabSelected="1" view="pageBreakPreview" zoomScaleSheetLayoutView="100" workbookViewId="0" topLeftCell="B1">
      <selection activeCell="P5" sqref="P5"/>
    </sheetView>
  </sheetViews>
  <sheetFormatPr defaultColWidth="9.140625" defaultRowHeight="12.75"/>
  <cols>
    <col min="1" max="1" width="4.140625" style="3" customWidth="1"/>
    <col min="2" max="2" width="14.140625" style="2" bestFit="1" customWidth="1"/>
    <col min="3" max="3" width="32.421875" style="2" customWidth="1"/>
    <col min="4" max="5" width="5.421875" style="1" customWidth="1"/>
    <col min="6" max="6" width="6.140625" style="1" customWidth="1"/>
    <col min="7" max="9" width="5.421875" style="1" customWidth="1"/>
    <col min="10" max="10" width="6.57421875" style="1" customWidth="1"/>
    <col min="11" max="15" width="5.421875" style="1" customWidth="1"/>
    <col min="16" max="16" width="6.421875" style="1" customWidth="1"/>
    <col min="17" max="17" width="15.57421875" style="1" bestFit="1" customWidth="1"/>
    <col min="18" max="18" width="6.57421875" style="1" customWidth="1"/>
    <col min="19" max="19" width="5.421875" style="1" customWidth="1"/>
    <col min="20" max="20" width="6.57421875" style="1" hidden="1" customWidth="1"/>
    <col min="21" max="21" width="10.421875" style="1" customWidth="1"/>
    <col min="22" max="22" width="7.140625" style="1" customWidth="1"/>
    <col min="23" max="23" width="5.140625" style="1" bestFit="1" customWidth="1"/>
    <col min="24" max="16384" width="9.140625" style="1" customWidth="1"/>
  </cols>
  <sheetData>
    <row r="1" spans="1:23" ht="28.5" customHeight="1">
      <c r="A1" s="62"/>
      <c r="B1" s="63"/>
      <c r="C1" s="63" t="s">
        <v>17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1" t="s">
        <v>16</v>
      </c>
      <c r="U1" s="63"/>
      <c r="V1" s="5" t="s">
        <v>44</v>
      </c>
      <c r="W1" s="63"/>
    </row>
    <row r="2" spans="1:23" ht="21.75" customHeight="1">
      <c r="A2" s="62"/>
      <c r="B2" s="63"/>
      <c r="C2" s="64" t="s">
        <v>15</v>
      </c>
      <c r="D2" s="63"/>
      <c r="E2" s="63"/>
      <c r="F2" s="63"/>
      <c r="G2" s="63"/>
      <c r="H2" s="63"/>
      <c r="I2" s="63"/>
      <c r="J2" s="63"/>
      <c r="K2" s="63"/>
      <c r="L2" s="65"/>
      <c r="M2" s="63"/>
      <c r="N2" s="4"/>
      <c r="O2" s="63"/>
      <c r="P2" s="63"/>
      <c r="Q2" s="4"/>
      <c r="R2" s="4"/>
      <c r="S2" s="4"/>
      <c r="T2" s="140" t="s">
        <v>14</v>
      </c>
      <c r="U2" s="140"/>
      <c r="V2" s="5" t="s">
        <v>46</v>
      </c>
      <c r="W2" s="63"/>
    </row>
    <row r="3" spans="1:23" ht="18" customHeight="1">
      <c r="A3" s="62"/>
      <c r="B3" s="67"/>
      <c r="C3" s="68" t="s">
        <v>13</v>
      </c>
      <c r="D3" s="4"/>
      <c r="E3" s="4"/>
      <c r="F3" s="67"/>
      <c r="G3" s="67"/>
      <c r="H3" s="67"/>
      <c r="I3" s="67"/>
      <c r="J3" s="67"/>
      <c r="K3" s="67"/>
      <c r="L3" s="61"/>
      <c r="M3" s="69"/>
      <c r="N3" s="4"/>
      <c r="O3" s="63"/>
      <c r="P3" s="67"/>
      <c r="Q3" s="67"/>
      <c r="R3" s="71"/>
      <c r="S3" s="72"/>
      <c r="T3" s="140" t="s">
        <v>12</v>
      </c>
      <c r="U3" s="140"/>
      <c r="V3" s="80" t="s">
        <v>49</v>
      </c>
      <c r="W3" s="4"/>
    </row>
    <row r="4" spans="1:23" s="20" customFormat="1" ht="22.5" customHeight="1">
      <c r="A4" s="73"/>
      <c r="B4" s="66" t="s">
        <v>11</v>
      </c>
      <c r="C4" s="70" t="s">
        <v>56</v>
      </c>
      <c r="D4" s="140" t="s">
        <v>10</v>
      </c>
      <c r="E4" s="140"/>
      <c r="F4" s="140"/>
      <c r="G4" s="74" t="s">
        <v>47</v>
      </c>
      <c r="H4" s="74"/>
      <c r="I4" s="74"/>
      <c r="J4" s="74"/>
      <c r="K4" s="74"/>
      <c r="L4" s="74"/>
      <c r="M4" s="74"/>
      <c r="N4" s="74"/>
      <c r="O4" s="75"/>
      <c r="P4" s="75"/>
      <c r="Q4" s="75"/>
      <c r="R4" s="75"/>
      <c r="S4" s="75"/>
      <c r="T4" s="140" t="s">
        <v>9</v>
      </c>
      <c r="U4" s="140"/>
      <c r="V4" s="5" t="s">
        <v>48</v>
      </c>
      <c r="W4" s="69"/>
    </row>
    <row r="5" spans="1:23" s="20" customFormat="1" ht="22.5" customHeight="1">
      <c r="A5" s="73"/>
      <c r="B5" s="75"/>
      <c r="C5" s="66" t="s">
        <v>36</v>
      </c>
      <c r="D5" s="76" t="s">
        <v>43</v>
      </c>
      <c r="E5" s="76" t="s">
        <v>73</v>
      </c>
      <c r="F5" s="76"/>
      <c r="G5" s="74"/>
      <c r="H5" s="74"/>
      <c r="I5" s="74"/>
      <c r="J5" s="149" t="s">
        <v>74</v>
      </c>
      <c r="K5" s="74"/>
      <c r="L5" s="74"/>
      <c r="M5" s="74"/>
      <c r="N5" s="74"/>
      <c r="O5" s="75"/>
      <c r="P5" s="75"/>
      <c r="Q5" s="75"/>
      <c r="R5" s="75"/>
      <c r="S5" s="75"/>
      <c r="T5" s="77"/>
      <c r="U5" s="5"/>
      <c r="V5" s="5"/>
      <c r="W5" s="69"/>
    </row>
    <row r="6" spans="1:23" s="20" customFormat="1" ht="15" customHeight="1">
      <c r="A6" s="73"/>
      <c r="B6" s="75"/>
      <c r="C6" s="78"/>
      <c r="D6" s="79"/>
      <c r="E6" s="65"/>
      <c r="F6" s="65"/>
      <c r="G6" s="74"/>
      <c r="H6" s="74"/>
      <c r="I6" s="74"/>
      <c r="J6" s="74"/>
      <c r="K6" s="74"/>
      <c r="L6" s="74"/>
      <c r="M6" s="74"/>
      <c r="N6" s="74"/>
      <c r="O6" s="75"/>
      <c r="P6" s="75"/>
      <c r="Q6" s="75"/>
      <c r="R6" s="75"/>
      <c r="S6" s="75"/>
      <c r="T6" s="61"/>
      <c r="U6" s="5"/>
      <c r="V6" s="5"/>
      <c r="W6" s="69"/>
    </row>
    <row r="7" spans="1:23" ht="19.5" customHeight="1">
      <c r="A7" s="137" t="s">
        <v>45</v>
      </c>
      <c r="B7" s="142" t="s">
        <v>6</v>
      </c>
      <c r="C7" s="142"/>
      <c r="D7" s="56" t="s">
        <v>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57"/>
      <c r="V7" s="11" t="s">
        <v>7</v>
      </c>
      <c r="W7" s="57"/>
    </row>
    <row r="8" spans="1:23" s="15" customFormat="1" ht="33.75" customHeight="1">
      <c r="A8" s="138"/>
      <c r="B8" s="142"/>
      <c r="C8" s="142"/>
      <c r="D8" s="18" t="s">
        <v>5</v>
      </c>
      <c r="E8" s="18"/>
      <c r="F8" s="18"/>
      <c r="G8" s="18"/>
      <c r="H8" s="18"/>
      <c r="I8" s="18"/>
      <c r="J8" s="17" t="s">
        <v>3</v>
      </c>
      <c r="K8" s="18" t="s">
        <v>4</v>
      </c>
      <c r="L8" s="18"/>
      <c r="M8" s="18"/>
      <c r="N8" s="18"/>
      <c r="O8" s="18"/>
      <c r="P8" s="17" t="s">
        <v>3</v>
      </c>
      <c r="Q8" s="17" t="s">
        <v>72</v>
      </c>
      <c r="R8" s="16" t="s">
        <v>57</v>
      </c>
      <c r="S8" s="16" t="s">
        <v>3</v>
      </c>
      <c r="T8" s="16" t="s">
        <v>3</v>
      </c>
      <c r="U8" s="146" t="s">
        <v>3</v>
      </c>
      <c r="V8" s="16" t="s">
        <v>2</v>
      </c>
      <c r="W8" s="141" t="s">
        <v>33</v>
      </c>
    </row>
    <row r="9" spans="1:23" ht="19.5" customHeight="1">
      <c r="A9" s="139"/>
      <c r="B9" s="11" t="s">
        <v>1</v>
      </c>
      <c r="C9" s="11" t="s">
        <v>0</v>
      </c>
      <c r="D9" s="13">
        <v>10</v>
      </c>
      <c r="E9" s="13">
        <v>10</v>
      </c>
      <c r="F9" s="13">
        <v>10</v>
      </c>
      <c r="G9" s="13">
        <v>10</v>
      </c>
      <c r="H9" s="13">
        <v>10</v>
      </c>
      <c r="I9" s="13">
        <v>10</v>
      </c>
      <c r="J9" s="14">
        <v>10</v>
      </c>
      <c r="K9" s="13">
        <v>10</v>
      </c>
      <c r="L9" s="13">
        <v>10</v>
      </c>
      <c r="M9" s="13">
        <v>10</v>
      </c>
      <c r="N9" s="13">
        <v>10</v>
      </c>
      <c r="O9" s="13">
        <v>10</v>
      </c>
      <c r="P9" s="14">
        <v>10</v>
      </c>
      <c r="Q9" s="13">
        <v>20</v>
      </c>
      <c r="R9" s="13">
        <v>40</v>
      </c>
      <c r="S9" s="13">
        <f>SUM(D9:R9)</f>
        <v>190</v>
      </c>
      <c r="T9" s="12">
        <v>20</v>
      </c>
      <c r="U9" s="147">
        <v>20</v>
      </c>
      <c r="V9" s="28">
        <v>20</v>
      </c>
      <c r="W9" s="141"/>
    </row>
    <row r="10" spans="1:23" ht="19.5" customHeight="1">
      <c r="A10" s="126"/>
      <c r="B10" s="128"/>
      <c r="C10" s="129"/>
      <c r="D10" s="13"/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4"/>
      <c r="K10" s="13">
        <v>7</v>
      </c>
      <c r="L10" s="13">
        <v>9</v>
      </c>
      <c r="M10" s="13">
        <v>10</v>
      </c>
      <c r="N10" s="13"/>
      <c r="O10" s="13"/>
      <c r="P10" s="14"/>
      <c r="Q10" s="13"/>
      <c r="R10" s="13"/>
      <c r="S10" s="13"/>
      <c r="T10" s="12"/>
      <c r="U10" s="147"/>
      <c r="V10" s="28"/>
      <c r="W10" s="127"/>
    </row>
    <row r="11" spans="1:23" ht="19.5" customHeight="1">
      <c r="A11" s="126"/>
      <c r="B11" s="128"/>
      <c r="C11" s="129"/>
      <c r="D11" s="13" t="s">
        <v>58</v>
      </c>
      <c r="E11" s="13" t="s">
        <v>59</v>
      </c>
      <c r="F11" s="13">
        <v>1</v>
      </c>
      <c r="G11" s="13">
        <v>2</v>
      </c>
      <c r="H11" s="13">
        <v>3</v>
      </c>
      <c r="I11" s="13">
        <v>4</v>
      </c>
      <c r="J11" s="14">
        <v>5</v>
      </c>
      <c r="K11" s="13">
        <v>6</v>
      </c>
      <c r="L11" s="13">
        <v>7</v>
      </c>
      <c r="M11" s="13">
        <v>8</v>
      </c>
      <c r="N11" s="13">
        <v>9</v>
      </c>
      <c r="O11" s="13">
        <v>10</v>
      </c>
      <c r="P11" s="14">
        <v>11</v>
      </c>
      <c r="Q11" s="13"/>
      <c r="R11" s="13"/>
      <c r="S11" s="13"/>
      <c r="T11" s="12"/>
      <c r="U11" s="147"/>
      <c r="V11" s="28"/>
      <c r="W11" s="127"/>
    </row>
    <row r="12" spans="1:23" ht="19.5" customHeight="1">
      <c r="A12" s="126"/>
      <c r="B12" s="128"/>
      <c r="C12" s="129"/>
      <c r="D12" s="143" t="s">
        <v>60</v>
      </c>
      <c r="E12" s="143" t="s">
        <v>61</v>
      </c>
      <c r="F12" s="143" t="s">
        <v>62</v>
      </c>
      <c r="G12" s="143" t="s">
        <v>63</v>
      </c>
      <c r="H12" s="143" t="s">
        <v>64</v>
      </c>
      <c r="I12" s="143" t="s">
        <v>65</v>
      </c>
      <c r="J12" s="144" t="s">
        <v>66</v>
      </c>
      <c r="K12" s="143" t="s">
        <v>67</v>
      </c>
      <c r="L12" s="143" t="s">
        <v>68</v>
      </c>
      <c r="M12" s="143" t="s">
        <v>69</v>
      </c>
      <c r="N12" s="143" t="s">
        <v>70</v>
      </c>
      <c r="O12" s="143" t="s">
        <v>71</v>
      </c>
      <c r="P12" s="144" t="s">
        <v>70</v>
      </c>
      <c r="Q12" s="13"/>
      <c r="R12" s="13"/>
      <c r="S12" s="13"/>
      <c r="T12" s="12"/>
      <c r="U12" s="147"/>
      <c r="V12" s="28"/>
      <c r="W12" s="127"/>
    </row>
    <row r="13" spans="1:23" ht="18" customHeight="1">
      <c r="A13" s="96">
        <v>1</v>
      </c>
      <c r="B13" s="97">
        <v>91420063</v>
      </c>
      <c r="C13" s="98" t="s">
        <v>50</v>
      </c>
      <c r="D13" s="100">
        <v>0</v>
      </c>
      <c r="E13" s="10">
        <v>0</v>
      </c>
      <c r="F13" s="8">
        <v>6</v>
      </c>
      <c r="G13" s="8">
        <v>0</v>
      </c>
      <c r="H13" s="8">
        <v>0</v>
      </c>
      <c r="I13" s="8">
        <v>0</v>
      </c>
      <c r="J13" s="9">
        <v>2</v>
      </c>
      <c r="K13" s="8">
        <v>0</v>
      </c>
      <c r="L13" s="8">
        <v>0</v>
      </c>
      <c r="M13" s="8">
        <v>0</v>
      </c>
      <c r="N13" s="8">
        <v>10</v>
      </c>
      <c r="O13" s="8">
        <v>0</v>
      </c>
      <c r="P13" s="9">
        <v>4</v>
      </c>
      <c r="Q13" s="8">
        <v>0</v>
      </c>
      <c r="R13" s="8">
        <v>0</v>
      </c>
      <c r="S13" s="8">
        <f>SUM(D13:R13)</f>
        <v>22</v>
      </c>
      <c r="T13" s="21">
        <f>S13*0.105</f>
        <v>2.31</v>
      </c>
      <c r="U13" s="148">
        <f>T13*1.33</f>
        <v>3.0723000000000003</v>
      </c>
      <c r="V13" s="7">
        <v>3.0723000000000003</v>
      </c>
      <c r="W13" s="6"/>
    </row>
    <row r="14" spans="1:23" ht="18" customHeight="1">
      <c r="A14" s="96">
        <v>2</v>
      </c>
      <c r="B14" s="97">
        <v>91420100</v>
      </c>
      <c r="C14" s="99" t="s">
        <v>51</v>
      </c>
      <c r="D14" s="100">
        <v>0</v>
      </c>
      <c r="E14" s="10">
        <v>4</v>
      </c>
      <c r="F14" s="8">
        <v>6</v>
      </c>
      <c r="G14" s="145">
        <v>0</v>
      </c>
      <c r="H14" s="8">
        <v>0</v>
      </c>
      <c r="I14" s="8">
        <v>5</v>
      </c>
      <c r="J14" s="9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  <c r="Q14" s="8">
        <v>0</v>
      </c>
      <c r="R14" s="8">
        <v>4.5</v>
      </c>
      <c r="S14" s="8">
        <f>SUM(D14:R14)</f>
        <v>19.5</v>
      </c>
      <c r="T14" s="21">
        <f>S14*0.105</f>
        <v>2.0475</v>
      </c>
      <c r="U14" s="148">
        <f>T14*1.33</f>
        <v>2.723175</v>
      </c>
      <c r="V14" s="7">
        <v>2.723175</v>
      </c>
      <c r="W14" s="6"/>
    </row>
    <row r="15" spans="1:23" ht="18" customHeight="1">
      <c r="A15" s="96">
        <v>3</v>
      </c>
      <c r="B15" s="97">
        <v>91420171</v>
      </c>
      <c r="C15" s="99" t="s">
        <v>52</v>
      </c>
      <c r="D15" s="100">
        <v>10</v>
      </c>
      <c r="E15" s="10">
        <v>3</v>
      </c>
      <c r="F15" s="8">
        <v>6</v>
      </c>
      <c r="G15" s="145">
        <v>7</v>
      </c>
      <c r="H15" s="8">
        <v>7</v>
      </c>
      <c r="I15" s="8">
        <v>6</v>
      </c>
      <c r="J15" s="9">
        <v>0</v>
      </c>
      <c r="K15" s="8">
        <v>5</v>
      </c>
      <c r="L15" s="8">
        <v>0</v>
      </c>
      <c r="M15" s="8">
        <v>6</v>
      </c>
      <c r="N15" s="8">
        <v>10</v>
      </c>
      <c r="O15" s="8">
        <v>0</v>
      </c>
      <c r="P15" s="9">
        <v>10</v>
      </c>
      <c r="Q15" s="8">
        <v>2</v>
      </c>
      <c r="R15" s="8">
        <v>3</v>
      </c>
      <c r="S15" s="8">
        <f>SUM(D15:R15)</f>
        <v>75</v>
      </c>
      <c r="T15" s="21">
        <f>S15*0.105</f>
        <v>7.875</v>
      </c>
      <c r="U15" s="148">
        <f>T15*1.33</f>
        <v>10.47375</v>
      </c>
      <c r="V15" s="7">
        <v>10.47375</v>
      </c>
      <c r="W15" s="6"/>
    </row>
    <row r="16" spans="1:23" ht="18" customHeight="1">
      <c r="A16" s="96">
        <v>4</v>
      </c>
      <c r="B16" s="97">
        <v>91420243</v>
      </c>
      <c r="C16" s="99" t="s">
        <v>53</v>
      </c>
      <c r="D16" s="100">
        <v>0</v>
      </c>
      <c r="E16" s="10">
        <v>0</v>
      </c>
      <c r="F16" s="8">
        <v>6</v>
      </c>
      <c r="G16" s="145">
        <v>0</v>
      </c>
      <c r="H16" s="8">
        <v>4</v>
      </c>
      <c r="I16" s="8">
        <v>5</v>
      </c>
      <c r="J16" s="9">
        <v>2</v>
      </c>
      <c r="K16" s="8">
        <v>2</v>
      </c>
      <c r="L16" s="8">
        <v>6</v>
      </c>
      <c r="M16" s="8">
        <v>6</v>
      </c>
      <c r="N16" s="8">
        <v>7</v>
      </c>
      <c r="O16" s="8">
        <v>5</v>
      </c>
      <c r="P16" s="9">
        <v>2</v>
      </c>
      <c r="Q16" s="8">
        <v>2</v>
      </c>
      <c r="R16" s="8">
        <v>4</v>
      </c>
      <c r="S16" s="8">
        <f>SUM(D16:R16)</f>
        <v>51</v>
      </c>
      <c r="T16" s="21">
        <f>S16*0.105</f>
        <v>5.3549999999999995</v>
      </c>
      <c r="U16" s="148">
        <f>T16*1.33</f>
        <v>7.1221499999999995</v>
      </c>
      <c r="V16" s="7">
        <v>7.1221499999999995</v>
      </c>
      <c r="W16" s="6"/>
    </row>
    <row r="17" spans="1:23" ht="18" customHeight="1">
      <c r="A17" s="101">
        <v>5</v>
      </c>
      <c r="B17" s="102">
        <v>91420259</v>
      </c>
      <c r="C17" s="103" t="s">
        <v>54</v>
      </c>
      <c r="D17" s="104">
        <v>0</v>
      </c>
      <c r="E17" s="105">
        <v>3</v>
      </c>
      <c r="F17" s="106">
        <v>6</v>
      </c>
      <c r="G17" s="145">
        <v>0</v>
      </c>
      <c r="H17" s="106">
        <v>4</v>
      </c>
      <c r="I17" s="106">
        <v>0</v>
      </c>
      <c r="J17" s="107">
        <v>2</v>
      </c>
      <c r="K17" s="106">
        <v>2</v>
      </c>
      <c r="L17" s="106">
        <v>0</v>
      </c>
      <c r="M17" s="106">
        <v>6</v>
      </c>
      <c r="N17" s="106">
        <v>7</v>
      </c>
      <c r="O17" s="106">
        <v>0</v>
      </c>
      <c r="P17" s="107">
        <v>2</v>
      </c>
      <c r="Q17" s="106">
        <v>4</v>
      </c>
      <c r="R17" s="106">
        <v>0</v>
      </c>
      <c r="S17" s="8">
        <f>SUM(D17:R17)</f>
        <v>36</v>
      </c>
      <c r="T17" s="21">
        <f>S17*0.105</f>
        <v>3.78</v>
      </c>
      <c r="U17" s="148">
        <f>T17*1.33</f>
        <v>5.0274</v>
      </c>
      <c r="V17" s="108">
        <v>5.0274</v>
      </c>
      <c r="W17" s="109"/>
    </row>
    <row r="18" spans="1:23" ht="18" customHeight="1">
      <c r="A18" s="96">
        <v>6</v>
      </c>
      <c r="B18" s="100">
        <v>91420333</v>
      </c>
      <c r="C18" s="100" t="s">
        <v>55</v>
      </c>
      <c r="D18" s="100">
        <v>0</v>
      </c>
      <c r="E18" s="10">
        <v>0</v>
      </c>
      <c r="F18" s="8">
        <v>6</v>
      </c>
      <c r="G18" s="145">
        <v>7</v>
      </c>
      <c r="H18" s="8">
        <v>7</v>
      </c>
      <c r="I18" s="8">
        <v>6</v>
      </c>
      <c r="J18" s="9">
        <v>2</v>
      </c>
      <c r="K18" s="8">
        <v>5</v>
      </c>
      <c r="L18" s="8">
        <v>6</v>
      </c>
      <c r="M18" s="8">
        <v>0</v>
      </c>
      <c r="N18" s="8">
        <v>10</v>
      </c>
      <c r="O18" s="8">
        <v>5</v>
      </c>
      <c r="P18" s="9">
        <v>10</v>
      </c>
      <c r="Q18" s="8">
        <v>4</v>
      </c>
      <c r="R18" s="8">
        <v>3</v>
      </c>
      <c r="S18" s="8">
        <f>SUM(D18:R18)</f>
        <v>71</v>
      </c>
      <c r="T18" s="21">
        <f>S18*0.105</f>
        <v>7.455</v>
      </c>
      <c r="U18" s="148">
        <f>T18*1.33</f>
        <v>9.91515</v>
      </c>
      <c r="V18" s="7">
        <v>9.91515</v>
      </c>
      <c r="W18" s="6"/>
    </row>
    <row r="19" spans="1:23" ht="18" customHeight="1">
      <c r="A19" s="110"/>
      <c r="B19" s="110"/>
      <c r="C19" s="110"/>
      <c r="D19" s="111"/>
      <c r="E19" s="111"/>
      <c r="F19" s="112"/>
      <c r="G19" s="112"/>
      <c r="H19" s="112"/>
      <c r="I19" s="112"/>
      <c r="J19" s="113"/>
      <c r="K19" s="112"/>
      <c r="L19" s="112"/>
      <c r="M19" s="112"/>
      <c r="N19" s="112"/>
      <c r="O19" s="112"/>
      <c r="P19" s="113"/>
      <c r="Q19" s="112"/>
      <c r="R19" s="112"/>
      <c r="S19" s="112"/>
      <c r="T19" s="114"/>
      <c r="U19" s="115"/>
      <c r="V19" s="116"/>
      <c r="W19" s="117"/>
    </row>
    <row r="20" spans="1:23" ht="18" customHeight="1">
      <c r="A20" s="110"/>
      <c r="B20" s="110"/>
      <c r="C20" s="110"/>
      <c r="D20" s="111"/>
      <c r="E20" s="111"/>
      <c r="F20" s="112"/>
      <c r="G20" s="112"/>
      <c r="H20" s="112"/>
      <c r="I20" s="112"/>
      <c r="J20" s="113"/>
      <c r="K20" s="112"/>
      <c r="L20" s="112"/>
      <c r="M20" s="112"/>
      <c r="N20" s="112"/>
      <c r="O20" s="112"/>
      <c r="P20" s="113"/>
      <c r="Q20" s="112"/>
      <c r="R20" s="112"/>
      <c r="S20" s="112"/>
      <c r="T20" s="114"/>
      <c r="U20" s="115"/>
      <c r="V20" s="116"/>
      <c r="W20" s="117"/>
    </row>
    <row r="21" spans="1:23" ht="18" customHeight="1">
      <c r="A21" s="110"/>
      <c r="B21" s="110"/>
      <c r="C21" s="110"/>
      <c r="D21" s="111"/>
      <c r="E21" s="111"/>
      <c r="F21" s="112"/>
      <c r="G21" s="112"/>
      <c r="H21" s="112"/>
      <c r="I21" s="112"/>
      <c r="J21" s="113"/>
      <c r="K21" s="112"/>
      <c r="L21" s="112"/>
      <c r="M21" s="112"/>
      <c r="N21" s="112"/>
      <c r="O21" s="112"/>
      <c r="P21" s="113"/>
      <c r="Q21" s="112"/>
      <c r="R21" s="112"/>
      <c r="S21" s="112"/>
      <c r="T21" s="114"/>
      <c r="U21" s="115"/>
      <c r="V21" s="116"/>
      <c r="W21" s="117"/>
    </row>
    <row r="22" spans="1:23" ht="18" customHeight="1">
      <c r="A22" s="110"/>
      <c r="B22" s="110"/>
      <c r="C22" s="110"/>
      <c r="D22" s="111"/>
      <c r="E22" s="111"/>
      <c r="F22" s="112"/>
      <c r="G22" s="112"/>
      <c r="H22" s="112"/>
      <c r="I22" s="112"/>
      <c r="J22" s="113"/>
      <c r="K22" s="112"/>
      <c r="L22" s="112"/>
      <c r="M22" s="112"/>
      <c r="N22" s="112"/>
      <c r="O22" s="112"/>
      <c r="P22" s="113"/>
      <c r="Q22" s="112"/>
      <c r="R22" s="112"/>
      <c r="S22" s="112"/>
      <c r="T22" s="114"/>
      <c r="U22" s="115"/>
      <c r="V22" s="116"/>
      <c r="W22" s="117"/>
    </row>
    <row r="23" spans="1:23" ht="18" customHeight="1">
      <c r="A23" s="110"/>
      <c r="B23" s="110"/>
      <c r="C23" s="110"/>
      <c r="D23" s="111"/>
      <c r="E23" s="111"/>
      <c r="F23" s="112"/>
      <c r="G23" s="112"/>
      <c r="H23" s="112"/>
      <c r="I23" s="112"/>
      <c r="J23" s="113"/>
      <c r="K23" s="112"/>
      <c r="L23" s="112"/>
      <c r="M23" s="112"/>
      <c r="N23" s="112"/>
      <c r="O23" s="112"/>
      <c r="P23" s="113"/>
      <c r="Q23" s="112"/>
      <c r="R23" s="112"/>
      <c r="S23" s="112"/>
      <c r="T23" s="114"/>
      <c r="U23" s="115"/>
      <c r="V23" s="116"/>
      <c r="W23" s="117"/>
    </row>
    <row r="24" spans="1:23" ht="18" customHeight="1">
      <c r="A24" s="110"/>
      <c r="B24" s="110"/>
      <c r="C24" s="110"/>
      <c r="D24" s="111"/>
      <c r="E24" s="111"/>
      <c r="F24" s="112"/>
      <c r="G24" s="112"/>
      <c r="H24" s="112"/>
      <c r="I24" s="112"/>
      <c r="J24" s="113"/>
      <c r="K24" s="112"/>
      <c r="L24" s="112"/>
      <c r="M24" s="112"/>
      <c r="N24" s="112"/>
      <c r="O24" s="112"/>
      <c r="P24" s="113"/>
      <c r="Q24" s="112"/>
      <c r="R24" s="112"/>
      <c r="S24" s="112"/>
      <c r="T24" s="114"/>
      <c r="U24" s="115"/>
      <c r="V24" s="116"/>
      <c r="W24" s="117"/>
    </row>
    <row r="25" spans="1:23" ht="18" customHeight="1">
      <c r="A25" s="110"/>
      <c r="B25" s="110"/>
      <c r="C25" s="110"/>
      <c r="D25" s="111"/>
      <c r="E25" s="111"/>
      <c r="F25" s="112"/>
      <c r="G25" s="112"/>
      <c r="H25" s="112"/>
      <c r="I25" s="112"/>
      <c r="J25" s="113"/>
      <c r="K25" s="112"/>
      <c r="L25" s="112"/>
      <c r="M25" s="112"/>
      <c r="N25" s="112"/>
      <c r="O25" s="112"/>
      <c r="P25" s="113"/>
      <c r="Q25" s="112"/>
      <c r="R25" s="112"/>
      <c r="S25" s="112"/>
      <c r="T25" s="114"/>
      <c r="U25" s="115"/>
      <c r="V25" s="116"/>
      <c r="W25" s="117"/>
    </row>
    <row r="26" spans="1:23" ht="18" customHeight="1">
      <c r="A26" s="110"/>
      <c r="B26" s="110"/>
      <c r="C26" s="110"/>
      <c r="D26" s="111"/>
      <c r="E26" s="111"/>
      <c r="F26" s="112"/>
      <c r="G26" s="112"/>
      <c r="H26" s="112"/>
      <c r="I26" s="112"/>
      <c r="J26" s="113"/>
      <c r="K26" s="112"/>
      <c r="L26" s="112"/>
      <c r="M26" s="112"/>
      <c r="N26" s="112"/>
      <c r="O26" s="112"/>
      <c r="P26" s="113"/>
      <c r="Q26" s="112"/>
      <c r="R26" s="112"/>
      <c r="S26" s="112"/>
      <c r="T26" s="114"/>
      <c r="U26" s="115"/>
      <c r="V26" s="116"/>
      <c r="W26" s="117"/>
    </row>
    <row r="27" spans="1:23" ht="18" customHeight="1">
      <c r="A27" s="110"/>
      <c r="B27" s="110"/>
      <c r="C27" s="110"/>
      <c r="D27" s="111"/>
      <c r="E27" s="111"/>
      <c r="F27" s="112"/>
      <c r="G27" s="112"/>
      <c r="H27" s="112"/>
      <c r="I27" s="112"/>
      <c r="J27" s="113"/>
      <c r="K27" s="112"/>
      <c r="L27" s="112"/>
      <c r="M27" s="112"/>
      <c r="N27" s="112"/>
      <c r="O27" s="112"/>
      <c r="P27" s="113"/>
      <c r="Q27" s="112"/>
      <c r="R27" s="112"/>
      <c r="S27" s="112"/>
      <c r="T27" s="114"/>
      <c r="U27" s="115"/>
      <c r="V27" s="116"/>
      <c r="W27" s="117"/>
    </row>
    <row r="28" spans="1:23" ht="18" customHeight="1">
      <c r="A28" s="110"/>
      <c r="B28" s="110"/>
      <c r="C28" s="110"/>
      <c r="D28" s="111"/>
      <c r="E28" s="111"/>
      <c r="F28" s="112"/>
      <c r="G28" s="112"/>
      <c r="H28" s="112"/>
      <c r="I28" s="112"/>
      <c r="J28" s="113"/>
      <c r="K28" s="112"/>
      <c r="L28" s="112"/>
      <c r="M28" s="112"/>
      <c r="N28" s="112"/>
      <c r="O28" s="112"/>
      <c r="P28" s="113"/>
      <c r="Q28" s="112"/>
      <c r="R28" s="112"/>
      <c r="S28" s="112"/>
      <c r="T28" s="114"/>
      <c r="U28" s="115"/>
      <c r="V28" s="116"/>
      <c r="W28" s="117"/>
    </row>
    <row r="29" spans="1:23" ht="18" customHeight="1">
      <c r="A29" s="110"/>
      <c r="B29" s="110"/>
      <c r="C29" s="110"/>
      <c r="D29" s="111"/>
      <c r="E29" s="111"/>
      <c r="F29" s="112"/>
      <c r="G29" s="112"/>
      <c r="H29" s="112"/>
      <c r="I29" s="112"/>
      <c r="J29" s="113"/>
      <c r="K29" s="112"/>
      <c r="L29" s="112"/>
      <c r="M29" s="112"/>
      <c r="N29" s="112"/>
      <c r="O29" s="112"/>
      <c r="P29" s="113"/>
      <c r="Q29" s="112"/>
      <c r="R29" s="112"/>
      <c r="S29" s="112"/>
      <c r="T29" s="114"/>
      <c r="U29" s="115"/>
      <c r="V29" s="116"/>
      <c r="W29" s="117"/>
    </row>
    <row r="30" spans="1:23" ht="18" customHeight="1">
      <c r="A30" s="110"/>
      <c r="B30" s="110"/>
      <c r="C30" s="110"/>
      <c r="D30" s="111"/>
      <c r="E30" s="111"/>
      <c r="F30" s="112"/>
      <c r="G30" s="112"/>
      <c r="H30" s="112"/>
      <c r="I30" s="112"/>
      <c r="J30" s="113"/>
      <c r="K30" s="112"/>
      <c r="L30" s="112"/>
      <c r="M30" s="112"/>
      <c r="N30" s="112"/>
      <c r="O30" s="112"/>
      <c r="P30" s="113"/>
      <c r="Q30" s="112"/>
      <c r="R30" s="112"/>
      <c r="S30" s="112"/>
      <c r="T30" s="114"/>
      <c r="U30" s="115"/>
      <c r="V30" s="116"/>
      <c r="W30" s="117"/>
    </row>
    <row r="31" spans="1:23" ht="18" customHeight="1">
      <c r="A31" s="110"/>
      <c r="B31" s="110"/>
      <c r="C31" s="110"/>
      <c r="D31" s="111"/>
      <c r="E31" s="111"/>
      <c r="F31" s="112"/>
      <c r="G31" s="112"/>
      <c r="H31" s="112"/>
      <c r="I31" s="112"/>
      <c r="J31" s="113"/>
      <c r="K31" s="112"/>
      <c r="L31" s="112"/>
      <c r="M31" s="112"/>
      <c r="N31" s="112"/>
      <c r="O31" s="112"/>
      <c r="P31" s="113"/>
      <c r="Q31" s="112"/>
      <c r="R31" s="112"/>
      <c r="S31" s="112"/>
      <c r="T31" s="114"/>
      <c r="U31" s="115"/>
      <c r="V31" s="116"/>
      <c r="W31" s="117"/>
    </row>
    <row r="32" spans="1:23" ht="18" customHeight="1">
      <c r="A32" s="110"/>
      <c r="B32" s="110"/>
      <c r="C32" s="110"/>
      <c r="D32" s="111"/>
      <c r="E32" s="111"/>
      <c r="F32" s="112"/>
      <c r="G32" s="112"/>
      <c r="H32" s="112"/>
      <c r="I32" s="112"/>
      <c r="J32" s="113"/>
      <c r="K32" s="112"/>
      <c r="L32" s="112"/>
      <c r="M32" s="112"/>
      <c r="N32" s="112"/>
      <c r="O32" s="112"/>
      <c r="P32" s="113"/>
      <c r="Q32" s="112"/>
      <c r="R32" s="112"/>
      <c r="S32" s="112"/>
      <c r="T32" s="114"/>
      <c r="U32" s="115"/>
      <c r="V32" s="116"/>
      <c r="W32" s="117"/>
    </row>
    <row r="33" spans="1:23" ht="18" customHeight="1">
      <c r="A33" s="110"/>
      <c r="B33" s="110"/>
      <c r="C33" s="110"/>
      <c r="D33" s="111"/>
      <c r="E33" s="111"/>
      <c r="F33" s="112"/>
      <c r="G33" s="112"/>
      <c r="H33" s="112"/>
      <c r="I33" s="112"/>
      <c r="J33" s="113"/>
      <c r="K33" s="112"/>
      <c r="L33" s="112"/>
      <c r="M33" s="112"/>
      <c r="N33" s="112"/>
      <c r="O33" s="112"/>
      <c r="P33" s="113"/>
      <c r="Q33" s="112"/>
      <c r="R33" s="112"/>
      <c r="S33" s="112"/>
      <c r="T33" s="114"/>
      <c r="U33" s="115"/>
      <c r="V33" s="116"/>
      <c r="W33" s="117"/>
    </row>
    <row r="34" spans="1:23" ht="18" customHeight="1">
      <c r="A34" s="110"/>
      <c r="B34" s="110"/>
      <c r="C34" s="110"/>
      <c r="D34" s="111"/>
      <c r="E34" s="111"/>
      <c r="F34" s="112"/>
      <c r="G34" s="112"/>
      <c r="H34" s="112"/>
      <c r="I34" s="112"/>
      <c r="J34" s="113"/>
      <c r="K34" s="112"/>
      <c r="L34" s="112"/>
      <c r="M34" s="112"/>
      <c r="N34" s="112"/>
      <c r="O34" s="112"/>
      <c r="P34" s="113"/>
      <c r="Q34" s="112"/>
      <c r="R34" s="112"/>
      <c r="S34" s="112"/>
      <c r="T34" s="114"/>
      <c r="U34" s="115"/>
      <c r="V34" s="116"/>
      <c r="W34" s="117"/>
    </row>
    <row r="35" spans="1:23" ht="18" customHeight="1">
      <c r="A35" s="110"/>
      <c r="B35" s="110"/>
      <c r="C35" s="110"/>
      <c r="D35" s="111"/>
      <c r="E35" s="111"/>
      <c r="F35" s="112"/>
      <c r="G35" s="112"/>
      <c r="H35" s="112"/>
      <c r="I35" s="112"/>
      <c r="J35" s="113"/>
      <c r="K35" s="112"/>
      <c r="L35" s="112"/>
      <c r="M35" s="112"/>
      <c r="N35" s="112"/>
      <c r="O35" s="112"/>
      <c r="P35" s="113"/>
      <c r="Q35" s="112"/>
      <c r="R35" s="112"/>
      <c r="S35" s="112"/>
      <c r="T35" s="114"/>
      <c r="U35" s="115"/>
      <c r="V35" s="116"/>
      <c r="W35" s="117"/>
    </row>
    <row r="36" spans="1:23" ht="18" customHeight="1">
      <c r="A36" s="110"/>
      <c r="B36" s="110"/>
      <c r="C36" s="110"/>
      <c r="D36" s="111"/>
      <c r="E36" s="111"/>
      <c r="F36" s="112"/>
      <c r="G36" s="112"/>
      <c r="H36" s="112"/>
      <c r="I36" s="112"/>
      <c r="J36" s="113"/>
      <c r="K36" s="112"/>
      <c r="L36" s="112"/>
      <c r="M36" s="112"/>
      <c r="N36" s="112"/>
      <c r="O36" s="112"/>
      <c r="P36" s="113"/>
      <c r="Q36" s="112"/>
      <c r="R36" s="112"/>
      <c r="S36" s="112"/>
      <c r="T36" s="114"/>
      <c r="U36" s="115"/>
      <c r="V36" s="116"/>
      <c r="W36" s="117"/>
    </row>
    <row r="37" spans="1:23" ht="18" customHeight="1">
      <c r="A37" s="110"/>
      <c r="B37" s="110"/>
      <c r="C37" s="110"/>
      <c r="D37" s="111"/>
      <c r="E37" s="111"/>
      <c r="F37" s="112"/>
      <c r="G37" s="112"/>
      <c r="H37" s="112"/>
      <c r="I37" s="112"/>
      <c r="J37" s="113"/>
      <c r="K37" s="112"/>
      <c r="L37" s="112"/>
      <c r="M37" s="112"/>
      <c r="N37" s="112"/>
      <c r="O37" s="112"/>
      <c r="P37" s="113"/>
      <c r="Q37" s="112"/>
      <c r="R37" s="112"/>
      <c r="S37" s="112"/>
      <c r="T37" s="114"/>
      <c r="U37" s="115"/>
      <c r="V37" s="116"/>
      <c r="W37" s="117"/>
    </row>
    <row r="38" spans="1:23" ht="18" customHeight="1">
      <c r="A38" s="110"/>
      <c r="B38" s="110"/>
      <c r="C38" s="110"/>
      <c r="D38" s="111"/>
      <c r="E38" s="111"/>
      <c r="F38" s="112"/>
      <c r="G38" s="112"/>
      <c r="H38" s="112"/>
      <c r="I38" s="112"/>
      <c r="J38" s="113"/>
      <c r="K38" s="112"/>
      <c r="L38" s="112"/>
      <c r="M38" s="112"/>
      <c r="N38" s="112"/>
      <c r="O38" s="112"/>
      <c r="P38" s="113"/>
      <c r="Q38" s="112"/>
      <c r="R38" s="112"/>
      <c r="S38" s="112"/>
      <c r="T38" s="114"/>
      <c r="U38" s="115"/>
      <c r="V38" s="116"/>
      <c r="W38" s="117"/>
    </row>
    <row r="39" spans="1:23" ht="18" customHeight="1">
      <c r="A39" s="110"/>
      <c r="B39" s="110"/>
      <c r="C39" s="110"/>
      <c r="D39" s="111"/>
      <c r="E39" s="111"/>
      <c r="F39" s="112"/>
      <c r="G39" s="112"/>
      <c r="H39" s="112"/>
      <c r="I39" s="112"/>
      <c r="J39" s="113"/>
      <c r="K39" s="112"/>
      <c r="L39" s="112"/>
      <c r="M39" s="112"/>
      <c r="N39" s="112"/>
      <c r="O39" s="112"/>
      <c r="P39" s="113"/>
      <c r="Q39" s="112"/>
      <c r="R39" s="112"/>
      <c r="S39" s="112"/>
      <c r="T39" s="114"/>
      <c r="U39" s="115"/>
      <c r="V39" s="116"/>
      <c r="W39" s="117"/>
    </row>
    <row r="40" spans="1:23" ht="18" customHeight="1">
      <c r="A40" s="110"/>
      <c r="B40" s="110"/>
      <c r="C40" s="110"/>
      <c r="D40" s="111"/>
      <c r="E40" s="111"/>
      <c r="F40" s="112"/>
      <c r="G40" s="112"/>
      <c r="H40" s="112"/>
      <c r="I40" s="112"/>
      <c r="J40" s="113"/>
      <c r="K40" s="112"/>
      <c r="L40" s="112"/>
      <c r="M40" s="112"/>
      <c r="N40" s="112"/>
      <c r="O40" s="112"/>
      <c r="P40" s="113"/>
      <c r="Q40" s="112"/>
      <c r="R40" s="112"/>
      <c r="S40" s="112"/>
      <c r="T40" s="114"/>
      <c r="U40" s="115"/>
      <c r="V40" s="116"/>
      <c r="W40" s="117"/>
    </row>
    <row r="41" spans="1:23" ht="18" customHeight="1">
      <c r="A41" s="110"/>
      <c r="B41" s="110"/>
      <c r="C41" s="110"/>
      <c r="D41" s="111"/>
      <c r="E41" s="111"/>
      <c r="F41" s="112"/>
      <c r="G41" s="112"/>
      <c r="H41" s="112"/>
      <c r="I41" s="112"/>
      <c r="J41" s="113"/>
      <c r="K41" s="112"/>
      <c r="L41" s="112"/>
      <c r="M41" s="112"/>
      <c r="N41" s="112"/>
      <c r="O41" s="112"/>
      <c r="P41" s="113"/>
      <c r="Q41" s="112"/>
      <c r="R41" s="112"/>
      <c r="S41" s="112"/>
      <c r="T41" s="114"/>
      <c r="U41" s="115"/>
      <c r="V41" s="116"/>
      <c r="W41" s="117"/>
    </row>
    <row r="42" spans="1:23" ht="18" customHeight="1">
      <c r="A42" s="110"/>
      <c r="B42" s="110"/>
      <c r="C42" s="110"/>
      <c r="D42" s="111"/>
      <c r="E42" s="111"/>
      <c r="F42" s="112"/>
      <c r="G42" s="112"/>
      <c r="H42" s="112"/>
      <c r="I42" s="112"/>
      <c r="J42" s="113"/>
      <c r="K42" s="112"/>
      <c r="L42" s="112"/>
      <c r="M42" s="112"/>
      <c r="N42" s="112"/>
      <c r="O42" s="112"/>
      <c r="P42" s="113"/>
      <c r="Q42" s="112"/>
      <c r="R42" s="112"/>
      <c r="S42" s="112"/>
      <c r="T42" s="114"/>
      <c r="U42" s="115"/>
      <c r="V42" s="116"/>
      <c r="W42" s="117"/>
    </row>
    <row r="43" spans="1:23" ht="18" customHeight="1">
      <c r="A43" s="110"/>
      <c r="B43" s="110"/>
      <c r="C43" s="110"/>
      <c r="D43" s="111"/>
      <c r="E43" s="111"/>
      <c r="F43" s="112"/>
      <c r="G43" s="112"/>
      <c r="H43" s="112"/>
      <c r="I43" s="112"/>
      <c r="J43" s="113"/>
      <c r="K43" s="112"/>
      <c r="L43" s="112"/>
      <c r="M43" s="112"/>
      <c r="N43" s="112"/>
      <c r="O43" s="112"/>
      <c r="P43" s="113"/>
      <c r="Q43" s="112"/>
      <c r="R43" s="112"/>
      <c r="S43" s="112"/>
      <c r="T43" s="114"/>
      <c r="U43" s="115"/>
      <c r="V43" s="116"/>
      <c r="W43" s="117"/>
    </row>
    <row r="44" spans="1:23" ht="18" customHeight="1">
      <c r="A44" s="110"/>
      <c r="B44" s="110"/>
      <c r="C44" s="110"/>
      <c r="D44" s="111"/>
      <c r="E44" s="111"/>
      <c r="F44" s="112"/>
      <c r="G44" s="112"/>
      <c r="H44" s="112"/>
      <c r="I44" s="112"/>
      <c r="J44" s="113"/>
      <c r="K44" s="112"/>
      <c r="L44" s="112"/>
      <c r="M44" s="112"/>
      <c r="N44" s="112"/>
      <c r="O44" s="112"/>
      <c r="P44" s="113"/>
      <c r="Q44" s="112"/>
      <c r="R44" s="112"/>
      <c r="S44" s="112"/>
      <c r="T44" s="114"/>
      <c r="U44" s="115"/>
      <c r="V44" s="116"/>
      <c r="W44" s="117"/>
    </row>
    <row r="45" spans="1:23" ht="18" customHeight="1">
      <c r="A45" s="110"/>
      <c r="B45" s="110"/>
      <c r="C45" s="110"/>
      <c r="D45" s="111"/>
      <c r="E45" s="111"/>
      <c r="F45" s="112"/>
      <c r="G45" s="112"/>
      <c r="H45" s="112"/>
      <c r="I45" s="112"/>
      <c r="J45" s="113"/>
      <c r="K45" s="112"/>
      <c r="L45" s="112"/>
      <c r="M45" s="112"/>
      <c r="N45" s="112"/>
      <c r="O45" s="112"/>
      <c r="P45" s="113"/>
      <c r="Q45" s="112"/>
      <c r="R45" s="112"/>
      <c r="S45" s="112"/>
      <c r="T45" s="114"/>
      <c r="U45" s="115"/>
      <c r="V45" s="116"/>
      <c r="W45" s="117"/>
    </row>
    <row r="46" spans="1:23" ht="18" customHeight="1">
      <c r="A46" s="110"/>
      <c r="B46" s="110"/>
      <c r="C46" s="110"/>
      <c r="D46" s="111"/>
      <c r="E46" s="111"/>
      <c r="F46" s="112"/>
      <c r="G46" s="112"/>
      <c r="H46" s="112"/>
      <c r="I46" s="112"/>
      <c r="J46" s="113"/>
      <c r="K46" s="112"/>
      <c r="L46" s="112"/>
      <c r="M46" s="112"/>
      <c r="N46" s="112"/>
      <c r="O46" s="112"/>
      <c r="P46" s="113"/>
      <c r="Q46" s="112"/>
      <c r="R46" s="112"/>
      <c r="S46" s="112"/>
      <c r="T46" s="114"/>
      <c r="U46" s="115"/>
      <c r="V46" s="116"/>
      <c r="W46" s="117"/>
    </row>
    <row r="47" spans="1:23" ht="18" customHeight="1">
      <c r="A47" s="110"/>
      <c r="B47" s="110"/>
      <c r="C47" s="110"/>
      <c r="D47" s="111"/>
      <c r="E47" s="111"/>
      <c r="F47" s="112"/>
      <c r="G47" s="112"/>
      <c r="H47" s="112"/>
      <c r="I47" s="112"/>
      <c r="J47" s="113"/>
      <c r="K47" s="112"/>
      <c r="L47" s="112"/>
      <c r="M47" s="112"/>
      <c r="N47" s="112"/>
      <c r="O47" s="112"/>
      <c r="P47" s="113"/>
      <c r="Q47" s="112"/>
      <c r="R47" s="112"/>
      <c r="S47" s="112"/>
      <c r="T47" s="114"/>
      <c r="U47" s="115"/>
      <c r="V47" s="116"/>
      <c r="W47" s="117"/>
    </row>
    <row r="48" spans="1:23" ht="18" customHeight="1">
      <c r="A48" s="110"/>
      <c r="B48" s="110"/>
      <c r="C48" s="110"/>
      <c r="D48" s="111"/>
      <c r="E48" s="111"/>
      <c r="F48" s="112"/>
      <c r="G48" s="112"/>
      <c r="H48" s="112"/>
      <c r="I48" s="112"/>
      <c r="J48" s="113"/>
      <c r="K48" s="112"/>
      <c r="L48" s="112"/>
      <c r="M48" s="112"/>
      <c r="N48" s="112"/>
      <c r="O48" s="112"/>
      <c r="P48" s="113"/>
      <c r="Q48" s="112"/>
      <c r="R48" s="112"/>
      <c r="S48" s="112"/>
      <c r="T48" s="114"/>
      <c r="U48" s="118"/>
      <c r="V48" s="116"/>
      <c r="W48" s="117"/>
    </row>
    <row r="49" spans="1:23" ht="18" customHeight="1">
      <c r="A49" s="110"/>
      <c r="B49" s="110"/>
      <c r="C49" s="110"/>
      <c r="D49" s="112"/>
      <c r="E49" s="112"/>
      <c r="F49" s="112"/>
      <c r="G49" s="112"/>
      <c r="H49" s="112"/>
      <c r="I49" s="112"/>
      <c r="J49" s="113"/>
      <c r="K49" s="112"/>
      <c r="L49" s="112"/>
      <c r="M49" s="112"/>
      <c r="N49" s="112"/>
      <c r="O49" s="112"/>
      <c r="P49" s="113"/>
      <c r="Q49" s="112"/>
      <c r="R49" s="112"/>
      <c r="S49" s="112"/>
      <c r="T49" s="114"/>
      <c r="U49" s="118"/>
      <c r="V49" s="116"/>
      <c r="W49" s="117"/>
    </row>
    <row r="50" spans="1:23" ht="18" customHeight="1">
      <c r="A50" s="110"/>
      <c r="B50" s="110"/>
      <c r="C50" s="110"/>
      <c r="D50" s="112"/>
      <c r="E50" s="112"/>
      <c r="F50" s="112"/>
      <c r="G50" s="112"/>
      <c r="H50" s="112"/>
      <c r="I50" s="112"/>
      <c r="J50" s="113"/>
      <c r="K50" s="119"/>
      <c r="L50" s="119"/>
      <c r="M50" s="119"/>
      <c r="N50" s="119"/>
      <c r="O50" s="119"/>
      <c r="P50" s="113"/>
      <c r="Q50" s="119"/>
      <c r="R50" s="119"/>
      <c r="S50" s="119"/>
      <c r="T50" s="114"/>
      <c r="U50" s="120"/>
      <c r="V50" s="116"/>
      <c r="W50" s="117"/>
    </row>
    <row r="51" spans="1:23" ht="18" customHeight="1">
      <c r="A51" s="110"/>
      <c r="B51" s="110"/>
      <c r="C51" s="110"/>
      <c r="D51" s="121"/>
      <c r="E51" s="121"/>
      <c r="F51" s="119"/>
      <c r="G51" s="119"/>
      <c r="H51" s="119"/>
      <c r="I51" s="119"/>
      <c r="J51" s="113"/>
      <c r="K51" s="119"/>
      <c r="L51" s="119"/>
      <c r="M51" s="119"/>
      <c r="N51" s="119"/>
      <c r="O51" s="119"/>
      <c r="P51" s="113"/>
      <c r="Q51" s="119"/>
      <c r="R51" s="119"/>
      <c r="S51" s="119"/>
      <c r="T51" s="114"/>
      <c r="U51" s="122"/>
      <c r="V51" s="116"/>
      <c r="W51" s="117"/>
    </row>
    <row r="52" spans="1:23" ht="18" customHeight="1">
      <c r="A52" s="110"/>
      <c r="B52" s="110"/>
      <c r="C52" s="110"/>
      <c r="D52" s="4"/>
      <c r="E52" s="119"/>
      <c r="F52" s="119"/>
      <c r="G52" s="119"/>
      <c r="H52" s="119"/>
      <c r="I52" s="119"/>
      <c r="J52" s="113"/>
      <c r="K52" s="119"/>
      <c r="L52" s="119"/>
      <c r="M52" s="119"/>
      <c r="N52" s="119"/>
      <c r="O52" s="119"/>
      <c r="P52" s="113"/>
      <c r="Q52" s="119"/>
      <c r="R52" s="119"/>
      <c r="S52" s="119"/>
      <c r="T52" s="114"/>
      <c r="U52" s="122"/>
      <c r="V52" s="116"/>
      <c r="W52" s="117"/>
    </row>
    <row r="53" spans="1:23" ht="12.75">
      <c r="A53" s="123"/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</sheetData>
  <sheetProtection formatCells="0" formatColumns="0" formatRows="0" insertColumns="0" deleteColumns="0"/>
  <mergeCells count="7">
    <mergeCell ref="A7:A9"/>
    <mergeCell ref="D4:F4"/>
    <mergeCell ref="W8:W9"/>
    <mergeCell ref="B7:C8"/>
    <mergeCell ref="T2:U2"/>
    <mergeCell ref="T3:U3"/>
    <mergeCell ref="T4:U4"/>
  </mergeCells>
  <hyperlinks>
    <hyperlink ref="J5" r:id="rId1" display="masooma.atiq@umt.edu.pk"/>
  </hyperlinks>
  <printOptions horizontalCentered="1"/>
  <pageMargins left="0.25" right="0.25" top="0.5" bottom="0.75" header="0.25" footer="0.25"/>
  <pageSetup horizontalDpi="600" verticalDpi="600" orientation="landscape" paperSize="9" scale="78" r:id="rId5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rowBreaks count="1" manualBreakCount="1">
    <brk id="37" max="24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Masooma</cp:lastModifiedBy>
  <cp:lastPrinted>2010-10-27T10:40:13Z</cp:lastPrinted>
  <dcterms:created xsi:type="dcterms:W3CDTF">2010-08-16T07:00:02Z</dcterms:created>
  <dcterms:modified xsi:type="dcterms:W3CDTF">2013-01-29T06:19:58Z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