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14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01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drawings/drawing2.xml" ContentType="application/vnd.openxmlformats-officedocument.drawing+xml"/>
  <Override PartName="/xl/revisions/revisionLog1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10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  <Override PartName="/xl/revisions/revisionLog1411111.xml" ContentType="application/vnd.openxmlformats-officedocument.spreadsheetml.revisionLog+xml"/>
  <Override PartName="/xl/revisions/revisionLog111211.xml" ContentType="application/vnd.openxmlformats-officedocument.spreadsheetml.revisionLog+xml"/>
  <Override PartName="/docProps/core.xml" ContentType="application/vnd.openxmlformats-package.core-properties+xml"/>
  <Override PartName="/xl/revisions/revisionLog181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5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activeTab="1"/>
  </bookViews>
  <sheets>
    <sheet name="Master" sheetId="1" r:id="rId1"/>
    <sheet name="Adjustment" sheetId="2" r:id="rId2"/>
    <sheet name="Sheet1" sheetId="3" r:id="rId3"/>
    <sheet name="Sheet2" sheetId="4" r:id="rId4"/>
  </sheets>
  <definedNames>
    <definedName name="_xlnm._FilterDatabase" localSheetId="0" hidden="1">Master!$A$10:$T$42</definedName>
    <definedName name="Z_4AA33006_30C9_4BDF_BF0C_53E67ECDF6E6_.wvu.Cols" localSheetId="1" hidden="1">Adjustment!$L:$L,Adjustment!$P:$P</definedName>
    <definedName name="Z_4AA33006_30C9_4BDF_BF0C_53E67ECDF6E6_.wvu.FilterData" localSheetId="0" hidden="1">Master!$A$10:$T$42</definedName>
    <definedName name="Z_DF641703_5C3F_45E8_B18C_AA3029C3DA4F_.wvu.Cols" localSheetId="1" hidden="1">Adjustment!$P:$P</definedName>
    <definedName name="Z_DF641703_5C3F_45E8_B18C_AA3029C3DA4F_.wvu.FilterData" localSheetId="0" hidden="1">Master!$A$10:$T$42</definedName>
  </definedNames>
  <calcPr calcId="124519"/>
  <customWorkbookViews>
    <customWorkbookView name="0497 - Personal View" guid="{4AA33006-30C9-4BDF-BF0C-53E67ECDF6E6}" mergeInterval="0" personalView="1" maximized="1" xWindow="1" yWindow="1" windowWidth="1024" windowHeight="547" activeSheetId="2"/>
    <customWorkbookView name="User - Personal View" guid="{DF641703-5C3F-45E8-B18C-AA3029C3DA4F}" mergeInterval="0" personalView="1" maximized="1" xWindow="1" yWindow="1" windowWidth="1020" windowHeight="548" activeSheetId="2"/>
  </customWorkbookViews>
</workbook>
</file>

<file path=xl/calcChain.xml><?xml version="1.0" encoding="utf-8"?>
<calcChain xmlns="http://schemas.openxmlformats.org/spreadsheetml/2006/main">
  <c r="Q16" i="2"/>
  <c r="M12" l="1"/>
  <c r="M13"/>
  <c r="M14"/>
  <c r="M15"/>
  <c r="M16"/>
  <c r="M17"/>
  <c r="M18"/>
  <c r="M19"/>
  <c r="M20"/>
  <c r="M21"/>
  <c r="M11"/>
  <c r="K12"/>
  <c r="K13"/>
  <c r="K14"/>
  <c r="K15"/>
  <c r="K17"/>
  <c r="K18"/>
  <c r="K19"/>
  <c r="K20"/>
  <c r="K21"/>
  <c r="K11"/>
  <c r="G12"/>
  <c r="G13"/>
  <c r="G14"/>
  <c r="G15"/>
  <c r="G17"/>
  <c r="G18"/>
  <c r="G19"/>
  <c r="G20"/>
  <c r="G21"/>
  <c r="G11"/>
  <c r="F4" i="4"/>
  <c r="N10" i="2"/>
  <c r="N14"/>
  <c r="Q14" s="1"/>
  <c r="N18"/>
  <c r="N12"/>
  <c r="Q12" s="1"/>
  <c r="N20"/>
  <c r="Q20" s="1"/>
  <c r="B6" i="4"/>
  <c r="F6" s="1"/>
  <c r="B7"/>
  <c r="F7" s="1"/>
  <c r="B8"/>
  <c r="F8" s="1"/>
  <c r="B9"/>
  <c r="F9" s="1"/>
  <c r="B10"/>
  <c r="F10" s="1"/>
  <c r="B11"/>
  <c r="F11" s="1"/>
  <c r="B12"/>
  <c r="F12" s="1"/>
  <c r="B5"/>
  <c r="F5" s="1"/>
  <c r="E4" l="1"/>
  <c r="N11" i="2"/>
  <c r="Q11" s="1"/>
  <c r="E10" i="4"/>
  <c r="E6"/>
  <c r="E9"/>
  <c r="E11"/>
  <c r="E12"/>
  <c r="E7"/>
  <c r="E5"/>
  <c r="E8"/>
  <c r="N21" i="2"/>
  <c r="Q21" s="1"/>
  <c r="N19"/>
  <c r="Q19" s="1"/>
  <c r="N17"/>
  <c r="Q17" s="1"/>
  <c r="N15"/>
  <c r="Q15" s="1"/>
  <c r="N13"/>
  <c r="Q13" s="1"/>
  <c r="P16"/>
  <c r="K34" i="3"/>
  <c r="N34" s="1"/>
  <c r="G34"/>
  <c r="K32"/>
  <c r="G32"/>
  <c r="K31"/>
  <c r="N31" s="1"/>
  <c r="P31" s="1"/>
  <c r="G31"/>
  <c r="K30"/>
  <c r="G30"/>
  <c r="K29"/>
  <c r="N29" s="1"/>
  <c r="P29" s="1"/>
  <c r="G29"/>
  <c r="K28"/>
  <c r="G28"/>
  <c r="K27"/>
  <c r="N27" s="1"/>
  <c r="P27" s="1"/>
  <c r="G27"/>
  <c r="K26"/>
  <c r="N26" s="1"/>
  <c r="P26" s="1"/>
  <c r="G26"/>
  <c r="K25"/>
  <c r="N25" s="1"/>
  <c r="P25" s="1"/>
  <c r="G25"/>
  <c r="K24"/>
  <c r="N24" s="1"/>
  <c r="P24" s="1"/>
  <c r="G24"/>
  <c r="K23"/>
  <c r="N23" s="1"/>
  <c r="P23" s="1"/>
  <c r="G23"/>
  <c r="K22"/>
  <c r="G22"/>
  <c r="K21"/>
  <c r="N21" s="1"/>
  <c r="P21" s="1"/>
  <c r="G21"/>
  <c r="K19"/>
  <c r="G19"/>
  <c r="K20"/>
  <c r="N20" s="1"/>
  <c r="P20" s="1"/>
  <c r="G20"/>
  <c r="K18"/>
  <c r="G18"/>
  <c r="K17"/>
  <c r="N17" s="1"/>
  <c r="P17" s="1"/>
  <c r="G17"/>
  <c r="K16"/>
  <c r="G16"/>
  <c r="K14"/>
  <c r="N14" s="1"/>
  <c r="P14" s="1"/>
  <c r="G14"/>
  <c r="K15"/>
  <c r="N15" s="1"/>
  <c r="P15" s="1"/>
  <c r="G15"/>
  <c r="K13"/>
  <c r="N13" s="1"/>
  <c r="P13" s="1"/>
  <c r="G13"/>
  <c r="K12"/>
  <c r="N12" s="1"/>
  <c r="P12" s="1"/>
  <c r="G12"/>
  <c r="K11"/>
  <c r="N11" s="1"/>
  <c r="P11" s="1"/>
  <c r="G11"/>
  <c r="K10"/>
  <c r="N10" s="1"/>
  <c r="P10" s="1"/>
  <c r="G10"/>
  <c r="K9"/>
  <c r="N9" s="1"/>
  <c r="P9" s="1"/>
  <c r="G9"/>
  <c r="K8"/>
  <c r="N8" s="1"/>
  <c r="P8" s="1"/>
  <c r="G8"/>
  <c r="K6"/>
  <c r="N6" s="1"/>
  <c r="P6" s="1"/>
  <c r="G6"/>
  <c r="K4"/>
  <c r="N4" s="1"/>
  <c r="P4" s="1"/>
  <c r="G4"/>
  <c r="K7"/>
  <c r="N7" s="1"/>
  <c r="P7" s="1"/>
  <c r="G7"/>
  <c r="K5"/>
  <c r="N5" s="1"/>
  <c r="P5" s="1"/>
  <c r="G5"/>
  <c r="K3"/>
  <c r="N3" s="1"/>
  <c r="P3" s="1"/>
  <c r="G3"/>
  <c r="G2"/>
  <c r="N2" s="1"/>
  <c r="P2" s="1"/>
  <c r="K33"/>
  <c r="G33"/>
  <c r="N33" l="1"/>
  <c r="P33" s="1"/>
  <c r="N16"/>
  <c r="P16" s="1"/>
  <c r="N18"/>
  <c r="P18" s="1"/>
  <c r="N19"/>
  <c r="P19" s="1"/>
  <c r="N22"/>
  <c r="P22" s="1"/>
  <c r="N28"/>
  <c r="P28" s="1"/>
  <c r="N30"/>
  <c r="P30" s="1"/>
  <c r="N32"/>
  <c r="P32" s="1"/>
  <c r="K11" i="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1"/>
  <c r="P41" s="1"/>
  <c r="K42"/>
  <c r="K10"/>
  <c r="P10" s="1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P40" s="1"/>
  <c r="G41"/>
  <c r="G42"/>
  <c r="G10"/>
  <c r="P39" l="1"/>
  <c r="P37"/>
  <c r="P35"/>
  <c r="P33"/>
  <c r="P31"/>
  <c r="P29"/>
  <c r="P27"/>
  <c r="P25"/>
  <c r="P23"/>
  <c r="P21"/>
  <c r="P19"/>
  <c r="P17"/>
  <c r="P15"/>
  <c r="P13"/>
  <c r="P11"/>
  <c r="P42"/>
  <c r="P36"/>
  <c r="P34"/>
  <c r="P32"/>
  <c r="P30"/>
  <c r="P28"/>
  <c r="P26"/>
  <c r="P24"/>
  <c r="P22"/>
  <c r="P20"/>
  <c r="P18"/>
  <c r="P16"/>
  <c r="P14"/>
  <c r="P12"/>
  <c r="P13" i="2"/>
  <c r="P10"/>
  <c r="P38" i="1"/>
  <c r="P14" i="2" l="1"/>
  <c r="P19"/>
  <c r="P17"/>
  <c r="P20"/>
  <c r="P12"/>
  <c r="P15"/>
  <c r="P21"/>
  <c r="P11"/>
  <c r="R11" i="3" l="1"/>
  <c r="R24"/>
  <c r="R5"/>
  <c r="R16"/>
  <c r="R4"/>
  <c r="R6"/>
  <c r="R14"/>
  <c r="R2"/>
  <c r="R7"/>
  <c r="R19"/>
  <c r="R28"/>
  <c r="R3"/>
  <c r="R9"/>
  <c r="R23"/>
  <c r="R31"/>
  <c r="R12"/>
  <c r="R26"/>
  <c r="R13"/>
  <c r="R27"/>
  <c r="R22"/>
  <c r="R15"/>
  <c r="R32"/>
  <c r="R18"/>
  <c r="R25"/>
  <c r="R17"/>
  <c r="R8"/>
  <c r="R29"/>
  <c r="R20"/>
  <c r="R21"/>
  <c r="R30"/>
  <c r="R34"/>
  <c r="R10"/>
</calcChain>
</file>

<file path=xl/sharedStrings.xml><?xml version="1.0" encoding="utf-8"?>
<sst xmlns="http://schemas.openxmlformats.org/spreadsheetml/2006/main" count="176" uniqueCount="95">
  <si>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</si>
  <si>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</si>
  <si>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</si>
  <si>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</si>
  <si>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</si>
  <si>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r>
      <t>Semester:</t>
    </r>
    <r>
      <rPr>
        <sz val="11"/>
        <color theme="1"/>
        <rFont val="Calibri"/>
        <family val="2"/>
        <scheme val="minor"/>
      </rPr>
      <t xml:space="preserve"> Fall 2012</t>
    </r>
  </si>
  <si>
    <r>
      <t>Course Code:</t>
    </r>
    <r>
      <rPr>
        <sz val="11"/>
        <color theme="1"/>
        <rFont val="Calibri"/>
        <family val="2"/>
        <scheme val="minor"/>
      </rPr>
      <t xml:space="preserve"> EE310</t>
    </r>
  </si>
  <si>
    <r>
      <t>Course Title:</t>
    </r>
    <r>
      <rPr>
        <sz val="11"/>
        <color theme="1"/>
        <rFont val="Calibri"/>
        <family val="2"/>
        <scheme val="minor"/>
      </rPr>
      <t>Electromagnetics</t>
    </r>
  </si>
  <si>
    <r>
      <t>Section:</t>
    </r>
    <r>
      <rPr>
        <sz val="11"/>
        <color theme="1"/>
        <rFont val="Calibri"/>
        <family val="2"/>
        <scheme val="minor"/>
      </rPr>
      <t>A</t>
    </r>
  </si>
  <si>
    <t>S.No</t>
  </si>
  <si>
    <t xml:space="preserve">Participant Id: </t>
  </si>
  <si>
    <t>Participant Name:</t>
  </si>
  <si>
    <t>Quizes</t>
  </si>
  <si>
    <t>Total</t>
  </si>
  <si>
    <t>Assignments</t>
  </si>
  <si>
    <t>Attnd:</t>
  </si>
  <si>
    <t>CP</t>
  </si>
  <si>
    <t>Project</t>
  </si>
  <si>
    <t>Mid Term</t>
  </si>
  <si>
    <t xml:space="preserve">Sessional Total </t>
  </si>
  <si>
    <t xml:space="preserve">End Term </t>
  </si>
  <si>
    <t xml:space="preserve">Total Marks </t>
  </si>
  <si>
    <t>Grade</t>
  </si>
  <si>
    <t>ALI MEHBOOB</t>
  </si>
  <si>
    <t>AYESHA UMBER</t>
  </si>
  <si>
    <t>MUHAMMAD ALI QURESHI</t>
  </si>
  <si>
    <t>MUHAMMAD IZAN</t>
  </si>
  <si>
    <t>MUHAMMAD JAWAR-UL- HASSAN</t>
  </si>
  <si>
    <t>MUHAMMAD NAEEM SOHAIL</t>
  </si>
  <si>
    <t>MUHAMMAD ABDULLAH BHATTI</t>
  </si>
  <si>
    <t>HUZZAIR IBRAHIM MALIK</t>
  </si>
  <si>
    <t>MUHAMMAD BILAL UMAR ARIF CH</t>
  </si>
  <si>
    <t>SYED MUHAMMAD FAHAD WASTI</t>
  </si>
  <si>
    <t>MUHAMMAD ZAIN KALIM</t>
  </si>
  <si>
    <t>MUHAMMAD IJAZ SADIQ</t>
  </si>
  <si>
    <t>MUHAMMAD ANUS</t>
  </si>
  <si>
    <t>SHAHROSE ZAHID YAZDANI</t>
  </si>
  <si>
    <t>SHAYAN UL HAQ</t>
  </si>
  <si>
    <t>MUHAMMAD JAVAID</t>
  </si>
  <si>
    <t>MIAN SHEIKH WASEEM AMJAD</t>
  </si>
  <si>
    <t>BASHARAT ALI</t>
  </si>
  <si>
    <t>MUHAMMAD UMAR ZAFAR</t>
  </si>
  <si>
    <t>MUHAMMAD ZABAIR YASEEN</t>
  </si>
  <si>
    <t>AHMAD MUAZ TUFAIL</t>
  </si>
  <si>
    <t>MUHAMMAD UMAIR ARSHAD</t>
  </si>
  <si>
    <t>__________________</t>
  </si>
  <si>
    <t>Resourse Person</t>
  </si>
  <si>
    <t>_____________________</t>
  </si>
  <si>
    <t>Chairman / Chairperson</t>
  </si>
  <si>
    <t>_____________</t>
  </si>
  <si>
    <t>Dean</t>
  </si>
  <si>
    <t>Sana Mahmood</t>
  </si>
  <si>
    <t>M Ali Fazail</t>
  </si>
  <si>
    <t>Muhammad Ali</t>
  </si>
  <si>
    <t>Rizwan Fazil</t>
  </si>
  <si>
    <t>Kamil Humayun</t>
  </si>
  <si>
    <t>Shamail Ahmed</t>
  </si>
  <si>
    <t>Taimoor Shahid</t>
  </si>
  <si>
    <t>Email:_abubakar@umt.edu.pk</t>
  </si>
  <si>
    <t>Contact:_0321-4023534___</t>
  </si>
  <si>
    <r>
      <t>Resource Person</t>
    </r>
    <r>
      <rPr>
        <sz val="11"/>
        <color theme="1"/>
        <rFont val="Calibri"/>
        <family val="2"/>
        <scheme val="minor"/>
      </rPr>
      <t>:_ABU BAKAR SIDDIQUE______</t>
    </r>
  </si>
  <si>
    <t>Hafiz Ussaid Hassan</t>
  </si>
  <si>
    <t>Taimoor Talat</t>
  </si>
  <si>
    <t>Muhammad Asad Mitru</t>
  </si>
  <si>
    <t>Cutoff</t>
  </si>
  <si>
    <t>Rana M Usama</t>
  </si>
  <si>
    <t>Grades</t>
  </si>
  <si>
    <t>F</t>
  </si>
  <si>
    <t>C-</t>
  </si>
  <si>
    <t>C</t>
  </si>
  <si>
    <t>C+</t>
  </si>
  <si>
    <t>B-</t>
  </si>
  <si>
    <t>B+</t>
  </si>
  <si>
    <t>A-</t>
  </si>
  <si>
    <t>A</t>
  </si>
  <si>
    <t>B</t>
  </si>
  <si>
    <t xml:space="preserve">Contact: 0321 4023 534 </t>
  </si>
  <si>
    <r>
      <t>Resource Person</t>
    </r>
    <r>
      <rPr>
        <sz val="11"/>
        <color theme="1"/>
        <rFont val="Calibri"/>
        <family val="2"/>
        <scheme val="minor"/>
      </rPr>
      <t>: ABU BAKAR SIDDIQUE</t>
    </r>
  </si>
  <si>
    <t xml:space="preserve">             Control No:_________</t>
  </si>
  <si>
    <r>
      <t xml:space="preserve">        Semester:</t>
    </r>
    <r>
      <rPr>
        <sz val="11"/>
        <color theme="1"/>
        <rFont val="Calibri"/>
        <family val="2"/>
        <scheme val="minor"/>
      </rPr>
      <t xml:space="preserve"> Fall 2012</t>
    </r>
  </si>
  <si>
    <r>
      <t xml:space="preserve">Course Title: </t>
    </r>
    <r>
      <rPr>
        <sz val="11"/>
        <color theme="1"/>
        <rFont val="Calibri"/>
        <family val="2"/>
        <scheme val="minor"/>
      </rPr>
      <t>Electromagnetics</t>
    </r>
  </si>
  <si>
    <r>
      <t xml:space="preserve">                Section: </t>
    </r>
    <r>
      <rPr>
        <sz val="11"/>
        <color theme="1"/>
        <rFont val="Calibri"/>
        <family val="2"/>
        <scheme val="minor"/>
      </rPr>
      <t>A</t>
    </r>
  </si>
  <si>
    <t xml:space="preserve">Email: </t>
  </si>
  <si>
    <t>abubakar@umt.edu.pk</t>
  </si>
  <si>
    <t>Old Ranges</t>
  </si>
  <si>
    <t>90-100</t>
  </si>
  <si>
    <t>75-89</t>
  </si>
  <si>
    <t>65-74</t>
  </si>
  <si>
    <t>60-64</t>
  </si>
  <si>
    <t>55-59</t>
  </si>
  <si>
    <t>51-54</t>
  </si>
  <si>
    <t>45-50</t>
  </si>
  <si>
    <t>40-44</t>
  </si>
  <si>
    <t>0-39</t>
  </si>
  <si>
    <r>
      <t>Program:</t>
    </r>
    <r>
      <rPr>
        <sz val="11"/>
        <color theme="1"/>
        <rFont val="Calibri"/>
        <family val="2"/>
        <scheme val="minor"/>
      </rPr>
      <t xml:space="preserve"> BS(H)</t>
    </r>
  </si>
</sst>
</file>

<file path=xl/styles.xml><?xml version="1.0" encoding="utf-8"?>
<styleSheet xmlns="http://schemas.openxmlformats.org/spreadsheetml/2006/main">
  <numFmts count="1">
    <numFmt numFmtId="164" formatCode="0.0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7">
    <xf numFmtId="0" fontId="0" fillId="0" borderId="0" xfId="0"/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center"/>
    </xf>
    <xf numFmtId="0" fontId="0" fillId="0" borderId="10" xfId="0" applyFill="1" applyBorder="1" applyAlignment="1">
      <alignment horizontal="center" wrapText="1"/>
    </xf>
    <xf numFmtId="0" fontId="0" fillId="0" borderId="13" xfId="0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6" fillId="0" borderId="18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left"/>
    </xf>
    <xf numFmtId="0" fontId="16" fillId="0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0" fillId="0" borderId="12" xfId="0" applyFill="1" applyBorder="1" applyAlignment="1">
      <alignment horizontal="center"/>
    </xf>
    <xf numFmtId="0" fontId="16" fillId="0" borderId="10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left"/>
    </xf>
    <xf numFmtId="0" fontId="16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64" fontId="0" fillId="0" borderId="10" xfId="0" applyNumberFormat="1" applyFill="1" applyBorder="1" applyAlignment="1">
      <alignment horizontal="center" wrapText="1"/>
    </xf>
    <xf numFmtId="164" fontId="0" fillId="0" borderId="17" xfId="0" applyNumberFormat="1" applyFill="1" applyBorder="1" applyAlignment="1">
      <alignment horizontal="center" wrapText="1"/>
    </xf>
    <xf numFmtId="164" fontId="0" fillId="0" borderId="0" xfId="0" applyNumberFormat="1" applyFill="1" applyAlignment="1">
      <alignment horizontal="center" wrapText="1"/>
    </xf>
    <xf numFmtId="164" fontId="0" fillId="0" borderId="0" xfId="0" applyNumberFormat="1" applyFill="1" applyAlignment="1">
      <alignment horizontal="center"/>
    </xf>
    <xf numFmtId="164" fontId="0" fillId="0" borderId="13" xfId="0" applyNumberForma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wrapText="1"/>
    </xf>
    <xf numFmtId="0" fontId="16" fillId="33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164" fontId="0" fillId="0" borderId="12" xfId="0" applyNumberFormat="1" applyFill="1" applyBorder="1" applyAlignment="1">
      <alignment horizontal="center" wrapText="1"/>
    </xf>
    <xf numFmtId="164" fontId="16" fillId="0" borderId="18" xfId="0" applyNumberFormat="1" applyFont="1" applyFill="1" applyBorder="1" applyAlignment="1">
      <alignment horizontal="center" wrapText="1"/>
    </xf>
    <xf numFmtId="164" fontId="0" fillId="0" borderId="18" xfId="0" applyNumberFormat="1" applyFill="1" applyBorder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center" wrapText="1"/>
    </xf>
    <xf numFmtId="0" fontId="0" fillId="0" borderId="16" xfId="0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 wrapText="1"/>
    </xf>
    <xf numFmtId="0" fontId="16" fillId="0" borderId="12" xfId="0" applyFont="1" applyFill="1" applyBorder="1" applyAlignment="1">
      <alignment horizontal="left" wrapText="1"/>
    </xf>
    <xf numFmtId="0" fontId="16" fillId="0" borderId="13" xfId="0" applyFont="1" applyFill="1" applyBorder="1" applyAlignment="1">
      <alignment horizontal="center" wrapText="1"/>
    </xf>
    <xf numFmtId="0" fontId="16" fillId="0" borderId="14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0" fillId="0" borderId="0" xfId="0" applyFill="1" applyAlignment="1">
      <alignment horizontal="right" wrapText="1"/>
    </xf>
    <xf numFmtId="0" fontId="16" fillId="0" borderId="0" xfId="0" applyFont="1" applyFill="1" applyAlignment="1">
      <alignment horizontal="right" wrapText="1"/>
    </xf>
    <xf numFmtId="0" fontId="0" fillId="0" borderId="0" xfId="0" applyFill="1" applyBorder="1" applyAlignment="1">
      <alignment horizontal="center" wrapText="1"/>
    </xf>
    <xf numFmtId="0" fontId="16" fillId="0" borderId="18" xfId="0" applyFont="1" applyFill="1" applyBorder="1" applyAlignment="1">
      <alignment horizontal="center" wrapText="1"/>
    </xf>
    <xf numFmtId="0" fontId="16" fillId="0" borderId="18" xfId="0" applyFont="1" applyFill="1" applyBorder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app/pims/Reports/ASheet/logo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495300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571500" cy="571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2</xdr:row>
      <xdr:rowOff>66675</xdr:rowOff>
    </xdr:to>
    <xdr:pic>
      <xdr:nvPicPr>
        <xdr:cNvPr id="2" name="Picture 1" descr="http://app/pims/Reports/ASheet/logo.jpg"/>
        <xdr:cNvPicPr>
          <a:picLocks noChangeAspect="1" noChangeArrowheads="1"/>
        </xdr:cNvPicPr>
      </xdr:nvPicPr>
      <xdr:blipFill>
        <a:blip xmlns:r="http://schemas.openxmlformats.org/officeDocument/2006/relationships" r:link="rId1" cstate="print"/>
        <a:srcRect/>
        <a:stretch>
          <a:fillRect/>
        </a:stretch>
      </xdr:blipFill>
      <xdr:spPr bwMode="auto">
        <a:xfrm>
          <a:off x="0" y="0"/>
          <a:ext cx="838200" cy="571500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42" Type="http://schemas.openxmlformats.org/officeDocument/2006/relationships/revisionLog" Target="revisionLog16.xml"/><Relationship Id="rId47" Type="http://schemas.openxmlformats.org/officeDocument/2006/relationships/revisionLog" Target="revisionLog17.xml"/><Relationship Id="rId50" Type="http://schemas.openxmlformats.org/officeDocument/2006/relationships/revisionLog" Target="revisionLog11.xml"/><Relationship Id="rId55" Type="http://schemas.openxmlformats.org/officeDocument/2006/relationships/revisionLog" Target="revisionLog18.xml"/><Relationship Id="rId63" Type="http://schemas.openxmlformats.org/officeDocument/2006/relationships/revisionLog" Target="revisionLog19.xml"/><Relationship Id="rId7" Type="http://schemas.openxmlformats.org/officeDocument/2006/relationships/revisionLog" Target="revisionLog121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0" Type="http://schemas.openxmlformats.org/officeDocument/2006/relationships/revisionLog" Target="revisionLog15111.xml"/><Relationship Id="rId29" Type="http://schemas.openxmlformats.org/officeDocument/2006/relationships/revisionLog" Target="revisionLog1611.xml"/><Relationship Id="rId41" Type="http://schemas.openxmlformats.org/officeDocument/2006/relationships/revisionLog" Target="revisionLog1811.xml"/><Relationship Id="rId54" Type="http://schemas.openxmlformats.org/officeDocument/2006/relationships/revisionLog" Target="revisionLog191.xml"/><Relationship Id="rId62" Type="http://schemas.openxmlformats.org/officeDocument/2006/relationships/revisionLog" Target="revisionLog192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1.xml"/><Relationship Id="rId32" Type="http://schemas.openxmlformats.org/officeDocument/2006/relationships/revisionLog" Target="revisionLog1711.xml"/><Relationship Id="rId37" Type="http://schemas.openxmlformats.org/officeDocument/2006/relationships/revisionLog" Target="revisionLog18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.xml"/><Relationship Id="rId53" Type="http://schemas.openxmlformats.org/officeDocument/2006/relationships/revisionLog" Target="revisionLog112.xml"/><Relationship Id="rId58" Type="http://schemas.openxmlformats.org/officeDocument/2006/relationships/revisionLog" Target="revisionLog111.xml"/><Relationship Id="rId66" Type="http://schemas.openxmlformats.org/officeDocument/2006/relationships/revisionLog" Target="revisionLog1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1.xml"/><Relationship Id="rId36" Type="http://schemas.openxmlformats.org/officeDocument/2006/relationships/revisionLog" Target="revisionLog181111.xml"/><Relationship Id="rId49" Type="http://schemas.openxmlformats.org/officeDocument/2006/relationships/revisionLog" Target="revisionLog1121.xml"/><Relationship Id="rId57" Type="http://schemas.openxmlformats.org/officeDocument/2006/relationships/revisionLog" Target="revisionLog1112.xml"/><Relationship Id="rId61" Type="http://schemas.openxmlformats.org/officeDocument/2006/relationships/revisionLog" Target="revisionLog192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1.xml"/><Relationship Id="rId31" Type="http://schemas.openxmlformats.org/officeDocument/2006/relationships/revisionLog" Target="revisionLog1811111.xml"/><Relationship Id="rId44" Type="http://schemas.openxmlformats.org/officeDocument/2006/relationships/revisionLog" Target="revisionLog1101.xml"/><Relationship Id="rId52" Type="http://schemas.openxmlformats.org/officeDocument/2006/relationships/revisionLog" Target="revisionLog113.xml"/><Relationship Id="rId60" Type="http://schemas.openxmlformats.org/officeDocument/2006/relationships/revisionLog" Target="revisionLog114.xml"/><Relationship Id="rId65" Type="http://schemas.openxmlformats.org/officeDocument/2006/relationships/revisionLog" Target="revisionLog115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43" Type="http://schemas.openxmlformats.org/officeDocument/2006/relationships/revisionLog" Target="revisionLog11011.xml"/><Relationship Id="rId48" Type="http://schemas.openxmlformats.org/officeDocument/2006/relationships/revisionLog" Target="revisionLog11211.xml"/><Relationship Id="rId56" Type="http://schemas.openxmlformats.org/officeDocument/2006/relationships/revisionLog" Target="revisionLog11121.xml"/><Relationship Id="rId64" Type="http://schemas.openxmlformats.org/officeDocument/2006/relationships/revisionLog" Target="revisionLog1151.xml"/><Relationship Id="rId8" Type="http://schemas.openxmlformats.org/officeDocument/2006/relationships/revisionLog" Target="revisionLog1131.xml"/><Relationship Id="rId51" Type="http://schemas.openxmlformats.org/officeDocument/2006/relationships/revisionLog" Target="revisionLog1141.xml"/><Relationship Id="rId3" Type="http://schemas.openxmlformats.org/officeDocument/2006/relationships/revisionLog" Target="revisionLog11121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1.xml"/><Relationship Id="rId46" Type="http://schemas.openxmlformats.org/officeDocument/2006/relationships/revisionLog" Target="revisionLog181.xml"/><Relationship Id="rId59" Type="http://schemas.openxmlformats.org/officeDocument/2006/relationships/revisionLog" Target="revisionLog19211.xml"/></Relationships>
</file>

<file path=xl/revisions/revisionHeaders.xml><?xml version="1.0" encoding="utf-8"?>
<headers xmlns="http://schemas.openxmlformats.org/spreadsheetml/2006/main" xmlns:r="http://schemas.openxmlformats.org/officeDocument/2006/relationships" guid="{BD93B57D-710D-415F-AF5D-73B7D8704ED0}" diskRevisions="1" revisionId="1688" version="2">
  <header guid="{50CE5AEE-20C0-44DA-8215-884DD9188BED}" dateTime="2013-01-31T11:56:42" maxSheetId="3" userName="0497" r:id="rId1">
    <sheetIdMap count="2">
      <sheetId val="1"/>
      <sheetId val="2"/>
    </sheetIdMap>
  </header>
  <header guid="{4B98ACA8-9E05-4FED-9402-B12B636A35BB}" dateTime="2013-01-31T12:37:54" maxSheetId="3" userName="0497" r:id="rId2" minRId="1" maxRId="16">
    <sheetIdMap count="2">
      <sheetId val="1"/>
      <sheetId val="2"/>
    </sheetIdMap>
  </header>
  <header guid="{5DFD9BD3-9411-4657-AEDD-2C407A5D2417}" dateTime="2013-01-31T12:56:26" maxSheetId="3" userName="0497" r:id="rId3" minRId="18" maxRId="35">
    <sheetIdMap count="2">
      <sheetId val="1"/>
      <sheetId val="2"/>
    </sheetIdMap>
  </header>
  <header guid="{79C63B11-4C10-4965-BF3A-5794D75E55A6}" dateTime="2013-01-31T12:57:33" maxSheetId="3" userName="0497" r:id="rId4" minRId="37">
    <sheetIdMap count="2">
      <sheetId val="1"/>
      <sheetId val="2"/>
    </sheetIdMap>
  </header>
  <header guid="{25E57E74-AA29-4301-8123-B05676D59D23}" dateTime="2013-02-07T11:59:01" maxSheetId="3" userName="0497" r:id="rId5" minRId="39">
    <sheetIdMap count="2">
      <sheetId val="1"/>
      <sheetId val="2"/>
    </sheetIdMap>
  </header>
  <header guid="{66887122-7FC1-4EA0-96E2-62182739DF51}" dateTime="2013-02-11T11:35:24" maxSheetId="3" userName="0497" r:id="rId6" minRId="40" maxRId="41">
    <sheetIdMap count="2">
      <sheetId val="1"/>
      <sheetId val="2"/>
    </sheetIdMap>
  </header>
  <header guid="{63BAE01E-5EEC-4665-B301-FD922FA06B13}" dateTime="2013-02-11T11:47:39" maxSheetId="3" userName="0497" r:id="rId7" minRId="43" maxRId="107">
    <sheetIdMap count="2">
      <sheetId val="1"/>
      <sheetId val="2"/>
    </sheetIdMap>
  </header>
  <header guid="{DFC3301C-40AF-41CE-9578-B041273BE196}" dateTime="2013-02-11T11:58:36" maxSheetId="3" userName="0497" r:id="rId8" minRId="109" maxRId="110">
    <sheetIdMap count="2">
      <sheetId val="1"/>
      <sheetId val="2"/>
    </sheetIdMap>
  </header>
  <header guid="{51AE11AB-2FE0-43DC-A49D-0B0ABDAB84F4}" dateTime="2013-02-11T11:58:41" maxSheetId="3" userName="0497" r:id="rId9">
    <sheetIdMap count="2">
      <sheetId val="1"/>
      <sheetId val="2"/>
    </sheetIdMap>
  </header>
  <header guid="{4194B057-A97D-4DD2-8C5F-9291EC329505}" dateTime="2013-02-12T15:11:33" maxSheetId="3" userName="0497" r:id="rId10" minRId="113" maxRId="152">
    <sheetIdMap count="2">
      <sheetId val="1"/>
      <sheetId val="2"/>
    </sheetIdMap>
  </header>
  <header guid="{926A445E-6810-4575-8831-B836BC4BA85F}" dateTime="2013-02-12T15:31:36" maxSheetId="4" userName="0497" r:id="rId11" minRId="154" maxRId="711">
    <sheetIdMap count="3">
      <sheetId val="1"/>
      <sheetId val="2"/>
      <sheetId val="3"/>
    </sheetIdMap>
  </header>
  <header guid="{37B950A1-4178-48E1-9D86-06720667804A}" dateTime="2013-02-12T15:31:53" maxSheetId="4" userName="0497" r:id="rId12" minRId="713">
    <sheetIdMap count="3">
      <sheetId val="1"/>
      <sheetId val="2"/>
      <sheetId val="3"/>
    </sheetIdMap>
  </header>
  <header guid="{308CFD32-8247-42B6-B132-5F1B960D2E7B}" dateTime="2013-02-12T16:57:54" maxSheetId="4" userName="0497" r:id="rId13">
    <sheetIdMap count="3">
      <sheetId val="1"/>
      <sheetId val="2"/>
      <sheetId val="3"/>
    </sheetIdMap>
  </header>
  <header guid="{0A279330-6DE0-4734-A26E-C01E3C14F80B}" dateTime="2013-02-12T17:10:49" maxSheetId="4" userName="0497" r:id="rId14" minRId="716" maxRId="745">
    <sheetIdMap count="3">
      <sheetId val="1"/>
      <sheetId val="2"/>
      <sheetId val="3"/>
    </sheetIdMap>
  </header>
  <header guid="{7AE39EE3-A03B-4EFC-8D6B-ACC5A3D24A64}" dateTime="2013-02-12T17:37:00" maxSheetId="4" userName="0497" r:id="rId15" minRId="747" maxRId="818">
    <sheetIdMap count="3">
      <sheetId val="1"/>
      <sheetId val="2"/>
      <sheetId val="3"/>
    </sheetIdMap>
  </header>
  <header guid="{A6C48D34-5F37-4AB4-A336-6B3E00F2D42B}" dateTime="2013-02-12T17:37:05" maxSheetId="4" userName="0497" r:id="rId16">
    <sheetIdMap count="3">
      <sheetId val="1"/>
      <sheetId val="2"/>
      <sheetId val="3"/>
    </sheetIdMap>
  </header>
  <header guid="{7CB0CBEE-8F48-412B-8B02-D9AAD6AF1924}" dateTime="2013-02-12T17:37:47" maxSheetId="4" userName="0497" r:id="rId17">
    <sheetIdMap count="3">
      <sheetId val="1"/>
      <sheetId val="2"/>
      <sheetId val="3"/>
    </sheetIdMap>
  </header>
  <header guid="{187BC838-F3C8-4B1A-9A1F-E33DB59BDA6A}" dateTime="2013-02-13T10:43:36" maxSheetId="5" userName="0497" r:id="rId18" minRId="825" maxRId="906">
    <sheetIdMap count="4">
      <sheetId val="1"/>
      <sheetId val="2"/>
      <sheetId val="3"/>
      <sheetId val="4"/>
    </sheetIdMap>
  </header>
  <header guid="{E8249E41-1E75-4908-8F90-8E17DFFBBB54}" dateTime="2013-02-13T11:00:09" maxSheetId="5" userName="0497" r:id="rId19" minRId="909" maxRId="913">
    <sheetIdMap count="4">
      <sheetId val="1"/>
      <sheetId val="2"/>
      <sheetId val="3"/>
      <sheetId val="4"/>
    </sheetIdMap>
  </header>
  <header guid="{49F8095D-55DB-4C68-BE14-F24BB7CD8F74}" dateTime="2013-02-13T11:22:37" maxSheetId="5" userName="0497" r:id="rId20" minRId="916" maxRId="1120">
    <sheetIdMap count="4">
      <sheetId val="1"/>
      <sheetId val="2"/>
      <sheetId val="3"/>
      <sheetId val="4"/>
    </sheetIdMap>
  </header>
  <header guid="{2C877B7D-32C6-4F60-A66E-A9C303A33E67}" dateTime="2013-02-13T12:04:22" maxSheetId="5" userName="0497" r:id="rId21">
    <sheetIdMap count="4">
      <sheetId val="1"/>
      <sheetId val="2"/>
      <sheetId val="3"/>
      <sheetId val="4"/>
    </sheetIdMap>
  </header>
  <header guid="{D9AFD47D-BE96-446C-BC18-6E7DB18AD6AE}" dateTime="2013-02-13T12:32:28" maxSheetId="5" userName="0497" r:id="rId22" minRId="1125" maxRId="1271">
    <sheetIdMap count="4">
      <sheetId val="1"/>
      <sheetId val="2"/>
      <sheetId val="3"/>
      <sheetId val="4"/>
    </sheetIdMap>
  </header>
  <header guid="{CF713CF7-D052-46A9-87B1-E184D8F4CBDA}" dateTime="2013-02-13T12:35:56" maxSheetId="5" userName="0497" r:id="rId23" minRId="1274" maxRId="1279">
    <sheetIdMap count="4">
      <sheetId val="1"/>
      <sheetId val="2"/>
      <sheetId val="3"/>
      <sheetId val="4"/>
    </sheetIdMap>
  </header>
  <header guid="{14FFF035-BF06-46C8-A467-A0A1ACC609F2}" dateTime="2013-02-13T12:37:38" maxSheetId="5" userName="0497" r:id="rId24" minRId="1282" maxRId="1287">
    <sheetIdMap count="4">
      <sheetId val="1"/>
      <sheetId val="2"/>
      <sheetId val="3"/>
      <sheetId val="4"/>
    </sheetIdMap>
  </header>
  <header guid="{69CC4804-84BC-40FE-B01D-E7370CBC0401}" dateTime="2013-02-13T12:38:49" maxSheetId="5" userName="0497" r:id="rId25" minRId="1289" maxRId="1291">
    <sheetIdMap count="4">
      <sheetId val="1"/>
      <sheetId val="2"/>
      <sheetId val="3"/>
      <sheetId val="4"/>
    </sheetIdMap>
  </header>
  <header guid="{1D10AD7B-3311-4983-BCE9-353CC4E72872}" dateTime="2013-02-13T12:38:58" maxSheetId="5" userName="0497" r:id="rId26" minRId="1293">
    <sheetIdMap count="4">
      <sheetId val="1"/>
      <sheetId val="2"/>
      <sheetId val="3"/>
      <sheetId val="4"/>
    </sheetIdMap>
  </header>
  <header guid="{D5586EE7-148C-4E6D-884F-FC5F7264384C}" dateTime="2013-02-13T12:38:58" maxSheetId="5" userName="0497" r:id="rId27">
    <sheetIdMap count="4">
      <sheetId val="1"/>
      <sheetId val="2"/>
      <sheetId val="3"/>
      <sheetId val="4"/>
    </sheetIdMap>
  </header>
  <header guid="{CD191755-42DF-4809-801E-3AFB0E05F3C8}" dateTime="2013-02-13T12:40:26" maxSheetId="5" userName="0497" r:id="rId28">
    <sheetIdMap count="4">
      <sheetId val="1"/>
      <sheetId val="2"/>
      <sheetId val="3"/>
      <sheetId val="4"/>
    </sheetIdMap>
  </header>
  <header guid="{1D994939-8BF0-4EBF-98A8-E773AF5E4417}" dateTime="2013-02-13T12:41:16" maxSheetId="5" userName="0497" r:id="rId29" minRId="1298">
    <sheetIdMap count="4">
      <sheetId val="1"/>
      <sheetId val="2"/>
      <sheetId val="3"/>
      <sheetId val="4"/>
    </sheetIdMap>
  </header>
  <header guid="{0509E3EB-C06D-43DE-BF2A-A382DA193985}" dateTime="2013-02-13T12:44:10" maxSheetId="5" userName="0497" r:id="rId30" minRId="1301" maxRId="1319">
    <sheetIdMap count="4">
      <sheetId val="1"/>
      <sheetId val="2"/>
      <sheetId val="3"/>
      <sheetId val="4"/>
    </sheetIdMap>
  </header>
  <header guid="{9129AF2B-0000-4D35-B2BB-C11D4C2C3F12}" dateTime="2013-02-13T12:45:12" maxSheetId="5" userName="0497" r:id="rId31">
    <sheetIdMap count="4">
      <sheetId val="1"/>
      <sheetId val="2"/>
      <sheetId val="3"/>
      <sheetId val="4"/>
    </sheetIdMap>
  </header>
  <header guid="{8D55DA62-6405-4934-BF4C-918AF53F4B87}" dateTime="2013-02-13T12:47:05" maxSheetId="5" userName="0497" r:id="rId32">
    <sheetIdMap count="4">
      <sheetId val="1"/>
      <sheetId val="2"/>
      <sheetId val="3"/>
      <sheetId val="4"/>
    </sheetIdMap>
  </header>
  <header guid="{4CB5550C-DD0D-4576-AB44-D8A0E0A7DF2C}" dateTime="2013-02-13T12:47:17" maxSheetId="5" userName="0497" r:id="rId33">
    <sheetIdMap count="4">
      <sheetId val="1"/>
      <sheetId val="2"/>
      <sheetId val="3"/>
      <sheetId val="4"/>
    </sheetIdMap>
  </header>
  <header guid="{33D52024-894E-4373-B8CF-8022D4C2973E}" dateTime="2013-02-13T12:48:17" maxSheetId="5" userName="0497" r:id="rId34" minRId="1328" maxRId="1329">
    <sheetIdMap count="4">
      <sheetId val="1"/>
      <sheetId val="2"/>
      <sheetId val="3"/>
      <sheetId val="4"/>
    </sheetIdMap>
  </header>
  <header guid="{D5A11325-011A-41E7-A993-82E8416F86CE}" dateTime="2013-02-13T12:49:20" maxSheetId="5" userName="0497" r:id="rId35">
    <sheetIdMap count="4">
      <sheetId val="1"/>
      <sheetId val="2"/>
      <sheetId val="3"/>
      <sheetId val="4"/>
    </sheetIdMap>
  </header>
  <header guid="{51DE7222-0FC8-4520-9A37-A22FE2ADCC63}" dateTime="2013-02-13T12:49:36" maxSheetId="5" userName="0497" r:id="rId36">
    <sheetIdMap count="4">
      <sheetId val="1"/>
      <sheetId val="2"/>
      <sheetId val="3"/>
      <sheetId val="4"/>
    </sheetIdMap>
  </header>
  <header guid="{654ABFE7-BF22-47B4-A794-4E5E13E5C9A5}" dateTime="2013-02-13T12:50:07" maxSheetId="5" userName="0497" r:id="rId37" minRId="1336">
    <sheetIdMap count="4">
      <sheetId val="1"/>
      <sheetId val="2"/>
      <sheetId val="3"/>
      <sheetId val="4"/>
    </sheetIdMap>
  </header>
  <header guid="{E5959D0E-5547-466A-9E55-2787DFCF4D44}" dateTime="2013-02-13T12:50:26" maxSheetId="5" userName="0497" r:id="rId38" minRId="1339" maxRId="1366">
    <sheetIdMap count="4">
      <sheetId val="1"/>
      <sheetId val="2"/>
      <sheetId val="3"/>
      <sheetId val="4"/>
    </sheetIdMap>
  </header>
  <header guid="{BC216CFA-6FB3-4367-ACD8-6FECEF6B39D0}" dateTime="2013-02-13T12:51:14" maxSheetId="5" userName="0497" r:id="rId39">
    <sheetIdMap count="4">
      <sheetId val="1"/>
      <sheetId val="2"/>
      <sheetId val="3"/>
      <sheetId val="4"/>
    </sheetIdMap>
  </header>
  <header guid="{4C94E84E-390E-4160-8F38-D60F24E32E28}" dateTime="2013-02-13T12:59:13" maxSheetId="5" userName="0497" r:id="rId40" minRId="1371" maxRId="1372">
    <sheetIdMap count="4">
      <sheetId val="1"/>
      <sheetId val="2"/>
      <sheetId val="3"/>
      <sheetId val="4"/>
    </sheetIdMap>
  </header>
  <header guid="{C66C7D85-5132-4190-8C90-731205F36CF6}" dateTime="2013-02-13T13:00:56" maxSheetId="5" userName="0497" r:id="rId41" minRId="1375" maxRId="1376">
    <sheetIdMap count="4">
      <sheetId val="1"/>
      <sheetId val="2"/>
      <sheetId val="3"/>
      <sheetId val="4"/>
    </sheetIdMap>
  </header>
  <header guid="{E9A893A5-55F8-4202-A42B-4D028AC65122}" dateTime="2013-02-13T13:01:05" maxSheetId="5" userName="0497" r:id="rId42">
    <sheetIdMap count="4">
      <sheetId val="1"/>
      <sheetId val="2"/>
      <sheetId val="3"/>
      <sheetId val="4"/>
    </sheetIdMap>
  </header>
  <header guid="{C251C242-B151-4EBB-8BB1-564251296E99}" dateTime="2013-02-13T15:46:04" maxSheetId="5" userName="User" r:id="rId43" minRId="1381" maxRId="1523">
    <sheetIdMap count="4">
      <sheetId val="1"/>
      <sheetId val="2"/>
      <sheetId val="3"/>
      <sheetId val="4"/>
    </sheetIdMap>
  </header>
  <header guid="{1B0DF383-885D-418A-A132-91020A21D5BA}" dateTime="2013-02-13T15:47:43" maxSheetId="5" userName="User" r:id="rId44" minRId="1526" maxRId="1558">
    <sheetIdMap count="4">
      <sheetId val="1"/>
      <sheetId val="2"/>
      <sheetId val="3"/>
      <sheetId val="4"/>
    </sheetIdMap>
  </header>
  <header guid="{A49E1CFB-2CB6-4E66-B451-DDFA6DF79A0F}" dateTime="2013-02-13T15:48:41" maxSheetId="5" userName="User" r:id="rId45">
    <sheetIdMap count="4">
      <sheetId val="1"/>
      <sheetId val="2"/>
      <sheetId val="3"/>
      <sheetId val="4"/>
    </sheetIdMap>
  </header>
  <header guid="{DB3F563F-77BC-409F-ACD3-C986A9B375D9}" dateTime="2013-02-13T15:51:30" maxSheetId="5" userName="User" r:id="rId46" minRId="1563" maxRId="1581">
    <sheetIdMap count="4">
      <sheetId val="1"/>
      <sheetId val="2"/>
      <sheetId val="3"/>
      <sheetId val="4"/>
    </sheetIdMap>
  </header>
  <header guid="{85E7B61C-10FA-4D76-856C-B9BED71715A7}" dateTime="2013-02-13T15:59:39" maxSheetId="5" userName="User" r:id="rId47" minRId="1584" maxRId="1611">
    <sheetIdMap count="4">
      <sheetId val="1"/>
      <sheetId val="2"/>
      <sheetId val="3"/>
      <sheetId val="4"/>
    </sheetIdMap>
  </header>
  <header guid="{E3EF7E6B-F00A-4B1E-9CD1-2F6615ED2732}" dateTime="2013-02-13T16:00:01" maxSheetId="5" userName="User" r:id="rId48" minRId="1614">
    <sheetIdMap count="4">
      <sheetId val="1"/>
      <sheetId val="2"/>
      <sheetId val="3"/>
      <sheetId val="4"/>
    </sheetIdMap>
  </header>
  <header guid="{00596ADE-9F8A-4528-8296-DF8913B0C311}" dateTime="2013-02-13T16:01:44" maxSheetId="5" userName="User" r:id="rId49" minRId="1617">
    <sheetIdMap count="4">
      <sheetId val="1"/>
      <sheetId val="2"/>
      <sheetId val="3"/>
      <sheetId val="4"/>
    </sheetIdMap>
  </header>
  <header guid="{3757B0AD-5703-46B8-A5D5-021EE7994CE0}" dateTime="2013-02-13T16:01:54" maxSheetId="5" userName="User" r:id="rId50">
    <sheetIdMap count="4">
      <sheetId val="1"/>
      <sheetId val="2"/>
      <sheetId val="3"/>
      <sheetId val="4"/>
    </sheetIdMap>
  </header>
  <header guid="{56F9DA02-AE36-43EB-B624-4D3D9DF5E1A8}" dateTime="2013-02-13T16:08:16" maxSheetId="5" userName="User" r:id="rId51">
    <sheetIdMap count="4">
      <sheetId val="1"/>
      <sheetId val="2"/>
      <sheetId val="3"/>
      <sheetId val="4"/>
    </sheetIdMap>
  </header>
  <header guid="{168E92A9-AA09-42BA-A38C-621FBEBE1FEC}" dateTime="2013-02-13T16:11:01" maxSheetId="5" userName="User" r:id="rId52" minRId="1624" maxRId="1625">
    <sheetIdMap count="4">
      <sheetId val="1"/>
      <sheetId val="2"/>
      <sheetId val="3"/>
      <sheetId val="4"/>
    </sheetIdMap>
  </header>
  <header guid="{227E7F05-CA52-4F07-B6C1-A226D5C178CF}" dateTime="2013-02-13T16:11:21" maxSheetId="5" userName="User" r:id="rId53">
    <sheetIdMap count="4">
      <sheetId val="1"/>
      <sheetId val="2"/>
      <sheetId val="3"/>
      <sheetId val="4"/>
    </sheetIdMap>
  </header>
  <header guid="{DE3093FB-05A3-4E2A-9669-79DE9A656471}" dateTime="2013-02-13T16:12:40" maxSheetId="5" userName="User" r:id="rId54">
    <sheetIdMap count="4">
      <sheetId val="1"/>
      <sheetId val="2"/>
      <sheetId val="3"/>
      <sheetId val="4"/>
    </sheetIdMap>
  </header>
  <header guid="{62906971-9779-434F-8E14-2A6736E61D5D}" dateTime="2013-02-13T16:12:52" maxSheetId="5" userName="User" r:id="rId55">
    <sheetIdMap count="4">
      <sheetId val="1"/>
      <sheetId val="2"/>
      <sheetId val="3"/>
      <sheetId val="4"/>
    </sheetIdMap>
  </header>
  <header guid="{14C307AF-2744-4074-B0E2-7E03BDD973E7}" dateTime="2013-02-13T16:12:53" maxSheetId="5" userName="User" r:id="rId56">
    <sheetIdMap count="4">
      <sheetId val="1"/>
      <sheetId val="2"/>
      <sheetId val="3"/>
      <sheetId val="4"/>
    </sheetIdMap>
  </header>
  <header guid="{F8763357-80F6-47F2-B2FD-CA4AE061AC0F}" dateTime="2013-02-13T16:12:54" maxSheetId="5" userName="User" r:id="rId57">
    <sheetIdMap count="4">
      <sheetId val="1"/>
      <sheetId val="2"/>
      <sheetId val="3"/>
      <sheetId val="4"/>
    </sheetIdMap>
  </header>
  <header guid="{51058F29-ACAC-41B5-AF73-577D2B65DC89}" dateTime="2013-02-13T16:12:54" maxSheetId="5" userName="User" r:id="rId58">
    <sheetIdMap count="4">
      <sheetId val="1"/>
      <sheetId val="2"/>
      <sheetId val="3"/>
      <sheetId val="4"/>
    </sheetIdMap>
  </header>
  <header guid="{EBDD0416-986F-4057-BC3D-5665128B1FBE}" dateTime="2013-02-13T16:12:54" maxSheetId="5" userName="User" r:id="rId59">
    <sheetIdMap count="4">
      <sheetId val="1"/>
      <sheetId val="2"/>
      <sheetId val="3"/>
      <sheetId val="4"/>
    </sheetIdMap>
  </header>
  <header guid="{E8EF7E72-1F87-413D-907E-2C7149A9E1E6}" dateTime="2013-02-13T16:12:55" maxSheetId="5" userName="User" r:id="rId60">
    <sheetIdMap count="4">
      <sheetId val="1"/>
      <sheetId val="2"/>
      <sheetId val="3"/>
      <sheetId val="4"/>
    </sheetIdMap>
  </header>
  <header guid="{2348FCCF-381C-4BB7-BE96-9436AFA6EA5A}" dateTime="2013-02-13T16:12:55" maxSheetId="5" userName="User" r:id="rId61">
    <sheetIdMap count="4">
      <sheetId val="1"/>
      <sheetId val="2"/>
      <sheetId val="3"/>
      <sheetId val="4"/>
    </sheetIdMap>
  </header>
  <header guid="{D0230821-48B4-4FEA-8105-CFA15ED748FB}" dateTime="2013-02-13T16:13:44" maxSheetId="5" userName="User" r:id="rId62">
    <sheetIdMap count="4">
      <sheetId val="1"/>
      <sheetId val="2"/>
      <sheetId val="3"/>
      <sheetId val="4"/>
    </sheetIdMap>
  </header>
  <header guid="{0CE17E13-A81F-4F58-B9C7-7F888583B20A}" dateTime="2013-02-14T18:44:21" maxSheetId="5" userName="0497" r:id="rId63">
    <sheetIdMap count="4">
      <sheetId val="1"/>
      <sheetId val="2"/>
      <sheetId val="3"/>
      <sheetId val="4"/>
    </sheetIdMap>
  </header>
  <header guid="{DCF1B295-D259-4CA3-BF58-D43377299985}" dateTime="2013-02-14T18:44:49" maxSheetId="5" userName="0497" r:id="rId64">
    <sheetIdMap count="4">
      <sheetId val="1"/>
      <sheetId val="2"/>
      <sheetId val="3"/>
      <sheetId val="4"/>
    </sheetIdMap>
  </header>
  <header guid="{665F628C-C8DC-4A17-BA7A-539FFD1A8274}" dateTime="2013-02-14T18:45:11" maxSheetId="5" userName="0497" r:id="rId65" minRId="1652" maxRId="1673">
    <sheetIdMap count="4">
      <sheetId val="1"/>
      <sheetId val="2"/>
      <sheetId val="3"/>
      <sheetId val="4"/>
    </sheetIdMap>
  </header>
  <header guid="{BD93B57D-710D-415F-AF5D-73B7D8704ED0}" dateTime="2013-02-25T12:28:09" maxSheetId="5" userName="0497" r:id="rId66" minRId="1676" maxRId="1686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676" sId="2">
    <oc r="R11">
      <f>IF(AND(Q11&gt;=Sheet2!$A$4, Q11&lt;=Sheet2!$B$4),Sheet2!$C$4,IF(AND(Q11&gt;=Sheet2!$A$5,
Q11&lt;=Sheet2!$B$5),Sheet2!$C$5,IF(AND(Q11&gt;=Sheet2!$A$6,
Q11&lt;=Sheet2!$B$6),Sheet2!$C$6,IF(AND(Q11&gt;=Sheet2!$A$7,
Q11&lt;=Sheet2!$B$7),Sheet2!$C$7,IF(AND(Q11&gt;=Sheet2!$A$8,
Q11&lt;=Sheet2!$B$8),Sheet2!$C$8,IF(AND(Q11&gt;=Sheet2!$A$9,
Q11&lt;=Sheet2!$B$9),Sheet2!$C$9,IF(AND(Q11&gt;=Sheet2!$A$10,
Q11&lt;=Sheet2!$B$10),Sheet2!$C$10,IF(AND(Q11&gt;=Sheet2!$A$11,
Q11&lt;=Sheet2!$B$11),Sheet2!$C$11,"F"))))))))</f>
    </oc>
    <nc r="R11"/>
  </rcc>
  <rcc rId="1677" sId="2">
    <oc r="R12">
      <f>IF(AND(Q12&gt;=Sheet2!$A$4, Q12&lt;=Sheet2!$B$4),Sheet2!$C$4,IF(AND(Q12&gt;=Sheet2!$A$5,
Q12&lt;=Sheet2!$B$5),Sheet2!$C$5,IF(AND(Q12&gt;=Sheet2!$A$6,
Q12&lt;=Sheet2!$B$6),Sheet2!$C$6,IF(AND(Q12&gt;=Sheet2!$A$7,
Q12&lt;=Sheet2!$B$7),Sheet2!$C$7,IF(AND(Q12&gt;=Sheet2!$A$8,
Q12&lt;=Sheet2!$B$8),Sheet2!$C$8,IF(AND(Q12&gt;=Sheet2!$A$9,
Q12&lt;=Sheet2!$B$9),Sheet2!$C$9,IF(AND(Q12&gt;=Sheet2!$A$10,
Q12&lt;=Sheet2!$B$10),Sheet2!$C$10,IF(AND(Q12&gt;=Sheet2!$A$11,
Q12&lt;=Sheet2!$B$11),Sheet2!$C$11,"F"))))))))</f>
    </oc>
    <nc r="R12"/>
  </rcc>
  <rcc rId="1678" sId="2">
    <oc r="R13">
      <f>IF(AND(Q13&gt;=Sheet2!$A$4, Q13&lt;=Sheet2!$B$4),Sheet2!$C$4,IF(AND(Q13&gt;=Sheet2!$A$5,
Q13&lt;=Sheet2!$B$5),Sheet2!$C$5,IF(AND(Q13&gt;=Sheet2!$A$6,
Q13&lt;=Sheet2!$B$6),Sheet2!$C$6,IF(AND(Q13&gt;=Sheet2!$A$7,
Q13&lt;=Sheet2!$B$7),Sheet2!$C$7,IF(AND(Q13&gt;=Sheet2!$A$8,
Q13&lt;=Sheet2!$B$8),Sheet2!$C$8,IF(AND(Q13&gt;=Sheet2!$A$9,
Q13&lt;=Sheet2!$B$9),Sheet2!$C$9,IF(AND(Q13&gt;=Sheet2!$A$10,
Q13&lt;=Sheet2!$B$10),Sheet2!$C$10,IF(AND(Q13&gt;=Sheet2!$A$11,
Q13&lt;=Sheet2!$B$11),Sheet2!$C$11,"F"))))))))</f>
    </oc>
    <nc r="R13"/>
  </rcc>
  <rcc rId="1679" sId="2">
    <oc r="R14">
      <f>IF(AND(Q14&gt;=Sheet2!$A$4, Q14&lt;=Sheet2!$B$4),Sheet2!$C$4,IF(AND(Q14&gt;=Sheet2!$A$5,
Q14&lt;=Sheet2!$B$5),Sheet2!$C$5,IF(AND(Q14&gt;=Sheet2!$A$6,
Q14&lt;=Sheet2!$B$6),Sheet2!$C$6,IF(AND(Q14&gt;=Sheet2!$A$7,
Q14&lt;=Sheet2!$B$7),Sheet2!$C$7,IF(AND(Q14&gt;=Sheet2!$A$8,
Q14&lt;=Sheet2!$B$8),Sheet2!$C$8,IF(AND(Q14&gt;=Sheet2!$A$9,
Q14&lt;=Sheet2!$B$9),Sheet2!$C$9,IF(AND(Q14&gt;=Sheet2!$A$10,
Q14&lt;=Sheet2!$B$10),Sheet2!$C$10,IF(AND(Q14&gt;=Sheet2!$A$11,
Q14&lt;=Sheet2!$B$11),Sheet2!$C$11,"F"))))))))</f>
    </oc>
    <nc r="R14"/>
  </rcc>
  <rcc rId="1680" sId="2">
    <oc r="R15">
      <f>IF(AND(Q15&gt;=Sheet2!$A$4, Q15&lt;=Sheet2!$B$4),Sheet2!$C$4,IF(AND(Q15&gt;=Sheet2!$A$5,
Q15&lt;=Sheet2!$B$5),Sheet2!$C$5,IF(AND(Q15&gt;=Sheet2!$A$6,
Q15&lt;=Sheet2!$B$6),Sheet2!$C$6,IF(AND(Q15&gt;=Sheet2!$A$7,
Q15&lt;=Sheet2!$B$7),Sheet2!$C$7,IF(AND(Q15&gt;=Sheet2!$A$8,
Q15&lt;=Sheet2!$B$8),Sheet2!$C$8,IF(AND(Q15&gt;=Sheet2!$A$9,
Q15&lt;=Sheet2!$B$9),Sheet2!$C$9,IF(AND(Q15&gt;=Sheet2!$A$10,
Q15&lt;=Sheet2!$B$10),Sheet2!$C$10,IF(AND(Q15&gt;=Sheet2!$A$11,
Q15&lt;=Sheet2!$B$11),Sheet2!$C$11,"F"))))))))</f>
    </oc>
    <nc r="R15"/>
  </rcc>
  <rcc rId="1681" sId="2">
    <oc r="R16">
      <f>IF(AND(Q16&gt;=Sheet2!$A$4, Q16&lt;=Sheet2!$B$4),Sheet2!$C$4,IF(AND(Q16&gt;=Sheet2!$A$5,
Q16&lt;=Sheet2!$B$5),Sheet2!$C$5,IF(AND(Q16&gt;=Sheet2!$A$6,
Q16&lt;=Sheet2!$B$6),Sheet2!$C$6,IF(AND(Q16&gt;=Sheet2!$A$7,
Q16&lt;=Sheet2!$B$7),Sheet2!$C$7,IF(AND(Q16&gt;=Sheet2!$A$8,
Q16&lt;=Sheet2!$B$8),Sheet2!$C$8,IF(AND(Q16&gt;=Sheet2!$A$9,
Q16&lt;=Sheet2!$B$9),Sheet2!$C$9,IF(AND(Q16&gt;=Sheet2!$A$10,
Q16&lt;=Sheet2!$B$10),Sheet2!$C$10,IF(AND(Q16&gt;=Sheet2!$A$11,
Q16&lt;=Sheet2!$B$11),Sheet2!$C$11,"F"))))))))</f>
    </oc>
    <nc r="R16"/>
  </rcc>
  <rcc rId="1682" sId="2">
    <oc r="R17">
      <f>IF(AND(Q17&gt;=Sheet2!$A$4, Q17&lt;=Sheet2!$B$4),Sheet2!$C$4,IF(AND(Q17&gt;=Sheet2!$A$5,
Q17&lt;=Sheet2!$B$5),Sheet2!$C$5,IF(AND(Q17&gt;=Sheet2!$A$6,
Q17&lt;=Sheet2!$B$6),Sheet2!$C$6,IF(AND(Q17&gt;=Sheet2!$A$7,
Q17&lt;=Sheet2!$B$7),Sheet2!$C$7,IF(AND(Q17&gt;=Sheet2!$A$8,
Q17&lt;=Sheet2!$B$8),Sheet2!$C$8,IF(AND(Q17&gt;=Sheet2!$A$9,
Q17&lt;=Sheet2!$B$9),Sheet2!$C$9,IF(AND(Q17&gt;=Sheet2!$A$10,
Q17&lt;=Sheet2!$B$10),Sheet2!$C$10,IF(AND(Q17&gt;=Sheet2!$A$11,
Q17&lt;=Sheet2!$B$11),Sheet2!$C$11,"F"))))))))</f>
    </oc>
    <nc r="R17"/>
  </rcc>
  <rcc rId="1683" sId="2">
    <oc r="R18" t="inlineStr">
      <is>
        <t>I</t>
      </is>
    </oc>
    <nc r="R18"/>
  </rcc>
  <rcc rId="1684" sId="2">
    <oc r="R19">
      <f>IF(AND(Q19&gt;=Sheet2!$A$4, Q19&lt;=Sheet2!$B$4),Sheet2!$C$4,IF(AND(Q19&gt;=Sheet2!$A$5,
Q19&lt;=Sheet2!$B$5),Sheet2!$C$5,IF(AND(Q19&gt;=Sheet2!$A$6,
Q19&lt;=Sheet2!$B$6),Sheet2!$C$6,IF(AND(Q19&gt;=Sheet2!$A$7,
Q19&lt;=Sheet2!$B$7),Sheet2!$C$7,IF(AND(Q19&gt;=Sheet2!$A$8,
Q19&lt;=Sheet2!$B$8),Sheet2!$C$8,IF(AND(Q19&gt;=Sheet2!$A$9,
Q19&lt;=Sheet2!$B$9),Sheet2!$C$9,IF(AND(Q19&gt;=Sheet2!$A$10,
Q19&lt;=Sheet2!$B$10),Sheet2!$C$10,IF(AND(Q19&gt;=Sheet2!$A$11,
Q19&lt;=Sheet2!$B$11),Sheet2!$C$11,"F"))))))))</f>
    </oc>
    <nc r="R19"/>
  </rcc>
  <rcc rId="1685" sId="2">
    <oc r="R20">
      <f>IF(AND(Q20&gt;=Sheet2!$A$4, Q20&lt;=Sheet2!$B$4),Sheet2!$C$4,IF(AND(Q20&gt;=Sheet2!$A$5,
Q20&lt;=Sheet2!$B$5),Sheet2!$C$5,IF(AND(Q20&gt;=Sheet2!$A$6,
Q20&lt;=Sheet2!$B$6),Sheet2!$C$6,IF(AND(Q20&gt;=Sheet2!$A$7,
Q20&lt;=Sheet2!$B$7),Sheet2!$C$7,IF(AND(Q20&gt;=Sheet2!$A$8,
Q20&lt;=Sheet2!$B$8),Sheet2!$C$8,IF(AND(Q20&gt;=Sheet2!$A$9,
Q20&lt;=Sheet2!$B$9),Sheet2!$C$9,IF(AND(Q20&gt;=Sheet2!$A$10,
Q20&lt;=Sheet2!$B$10),Sheet2!$C$10,IF(AND(Q20&gt;=Sheet2!$A$11,
Q20&lt;=Sheet2!$B$11),Sheet2!$C$11,"F"))))))))</f>
    </oc>
    <nc r="R20"/>
  </rcc>
  <rcc rId="1686" sId="2">
    <oc r="R21">
      <f>IF(AND(Q21&gt;=Sheet2!$A$4, Q21&lt;=Sheet2!$B$4),Sheet2!$C$4,IF(AND(Q21&gt;=Sheet2!$A$5,
Q21&lt;=Sheet2!$B$5),Sheet2!$C$5,IF(AND(Q21&gt;=Sheet2!$A$6,
Q21&lt;=Sheet2!$B$6),Sheet2!$C$6,IF(AND(Q21&gt;=Sheet2!$A$7,
Q21&lt;=Sheet2!$B$7),Sheet2!$C$7,IF(AND(Q21&gt;=Sheet2!$A$8,
Q21&lt;=Sheet2!$B$8),Sheet2!$C$8,IF(AND(Q21&gt;=Sheet2!$A$9,
Q21&lt;=Sheet2!$B$9),Sheet2!$C$9,IF(AND(Q21&gt;=Sheet2!$A$10,
Q21&lt;=Sheet2!$B$10),Sheet2!$C$10,IF(AND(Q21&gt;=Sheet2!$A$11,
Q21&lt;=Sheet2!$B$11),Sheet2!$C$11,"F"))))))))</f>
    </oc>
    <nc r="R21"/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1526" sId="2">
    <oc r="Q11">
      <f>CEILING(O11+N11,1)</f>
    </oc>
    <nc r="Q11">
      <f>CEILING(O11+N11+10,1)</f>
    </nc>
  </rcc>
  <rcc rId="1527" sId="2">
    <oc r="Q12">
      <f>CEILING(O12+N12,1)</f>
    </oc>
    <nc r="Q12">
      <f>CEILING(O12+N12+10,1)</f>
    </nc>
  </rcc>
  <rcc rId="1528" sId="2">
    <oc r="Q13">
      <f>CEILING(O13+N13,1)</f>
    </oc>
    <nc r="Q13">
      <f>CEILING(O13+N13+10,1)</f>
    </nc>
  </rcc>
  <rcc rId="1529" sId="2">
    <oc r="Q14">
      <f>CEILING(O14+N14,1)</f>
    </oc>
    <nc r="Q14">
      <f>CEILING(O14+N14+10,1)</f>
    </nc>
  </rcc>
  <rcc rId="1530" sId="2">
    <oc r="Q15">
      <f>CEILING(O15+N15,1)</f>
    </oc>
    <nc r="Q15">
      <f>CEILING(O15+N15+10,1)</f>
    </nc>
  </rcc>
  <rcc rId="1531" sId="2">
    <oc r="Q16">
      <f>CEILING(O16+N16,1)</f>
    </oc>
    <nc r="Q16">
      <f>CEILING(O16+N16+10,1)</f>
    </nc>
  </rcc>
  <rcc rId="1532" sId="2">
    <oc r="Q17">
      <f>CEILING(O17+N17,1)</f>
    </oc>
    <nc r="Q17">
      <f>CEILING(O17+N17+10,1)</f>
    </nc>
  </rcc>
  <rcc rId="1533" sId="2">
    <oc r="Q18">
      <f>CEILING(O18+N18,1)</f>
    </oc>
    <nc r="Q18">
      <f>CEILING(O18+N18+10,1)</f>
    </nc>
  </rcc>
  <rcc rId="1534" sId="2">
    <oc r="Q19">
      <f>CEILING(O19+N19,1)</f>
    </oc>
    <nc r="Q19">
      <f>CEILING(O19+N19+10,1)</f>
    </nc>
  </rcc>
  <rcc rId="1535" sId="2">
    <oc r="Q20">
      <f>CEILING(O20+N20,1)</f>
    </oc>
    <nc r="Q20">
      <f>CEILING(O20+N20+10,1)</f>
    </nc>
  </rcc>
  <rcc rId="1536" sId="2">
    <oc r="Q21">
      <f>CEILING(O21+N21,1)</f>
    </oc>
    <nc r="Q21">
      <f>CEILING(O21+N21+10,1)</f>
    </nc>
  </rcc>
  <rcc rId="1537" sId="2">
    <oc r="Q22">
      <f>CEILING(O22+N22,1)</f>
    </oc>
    <nc r="Q22">
      <f>CEILING(O22+N22+10,1)</f>
    </nc>
  </rcc>
  <rcc rId="1538" sId="2">
    <oc r="Q23">
      <f>CEILING(O23+N23,1)</f>
    </oc>
    <nc r="Q23">
      <f>CEILING(O23+N23+10,1)</f>
    </nc>
  </rcc>
  <rcc rId="1539" sId="2">
    <oc r="Q24">
      <f>CEILING(O24+N24,1)</f>
    </oc>
    <nc r="Q24">
      <f>CEILING(O24+N24+10,1)</f>
    </nc>
  </rcc>
  <rcc rId="1540" sId="2">
    <oc r="Q25">
      <f>CEILING(O25+N25,1)</f>
    </oc>
    <nc r="Q25">
      <f>CEILING(O25+N25+10,1)</f>
    </nc>
  </rcc>
  <rcc rId="1541" sId="2">
    <oc r="Q26">
      <f>CEILING(O26+N26,1)</f>
    </oc>
    <nc r="Q26">
      <f>CEILING(O26+N26+10,1)</f>
    </nc>
  </rcc>
  <rcc rId="1542" sId="2">
    <oc r="Q27">
      <f>CEILING(O27+N27,1)</f>
    </oc>
    <nc r="Q27">
      <f>CEILING(O27+N27+10,1)</f>
    </nc>
  </rcc>
  <rcc rId="1543" sId="2">
    <oc r="Q28">
      <f>CEILING(O28+N28,1)</f>
    </oc>
    <nc r="Q28">
      <f>CEILING(O28+N28+10,1)</f>
    </nc>
  </rcc>
  <rcc rId="1544" sId="2">
    <oc r="Q29">
      <f>CEILING(O29+N29,1)</f>
    </oc>
    <nc r="Q29">
      <f>CEILING(O29+N29+10,1)</f>
    </nc>
  </rcc>
  <rcc rId="1545" sId="2">
    <oc r="Q30">
      <f>CEILING(O30+N30,1)</f>
    </oc>
    <nc r="Q30">
      <f>CEILING(O30+N30+10,1)</f>
    </nc>
  </rcc>
  <rcc rId="1546" sId="2">
    <oc r="Q31">
      <f>CEILING(O31+N31,1)</f>
    </oc>
    <nc r="Q31">
      <f>CEILING(O31+N31+10,1)</f>
    </nc>
  </rcc>
  <rcc rId="1547" sId="2">
    <oc r="Q32">
      <f>CEILING(O32+N32,1)</f>
    </oc>
    <nc r="Q32">
      <f>CEILING(O32+N32+10,1)</f>
    </nc>
  </rcc>
  <rcc rId="1548" sId="2">
    <oc r="Q33">
      <f>CEILING(O33+N33,1)</f>
    </oc>
    <nc r="Q33">
      <f>CEILING(O33+N33+10,1)</f>
    </nc>
  </rcc>
  <rcc rId="1549" sId="2">
    <oc r="Q34">
      <f>CEILING(O34+N34,1)</f>
    </oc>
    <nc r="Q34">
      <f>CEILING(O34+N34+10,1)</f>
    </nc>
  </rcc>
  <rcc rId="1550" sId="2">
    <oc r="Q35">
      <f>CEILING(O35+N35,1)</f>
    </oc>
    <nc r="Q35">
      <f>CEILING(O35+N35+10,1)</f>
    </nc>
  </rcc>
  <rcc rId="1551" sId="2">
    <oc r="Q36">
      <f>CEILING(O36+N36,1)</f>
    </oc>
    <nc r="Q36">
      <f>CEILING(O36+N36+10,1)</f>
    </nc>
  </rcc>
  <rcc rId="1552" sId="2">
    <oc r="Q37">
      <f>CEILING(O37+N37,1)</f>
    </oc>
    <nc r="Q37">
      <f>CEILING(O37+N37+10,1)</f>
    </nc>
  </rcc>
  <rcc rId="1553" sId="2">
    <oc r="Q38">
      <f>CEILING(O38+N38,1)</f>
    </oc>
    <nc r="Q38">
      <f>CEILING(O38+N38+10,1)</f>
    </nc>
  </rcc>
  <rcc rId="1554" sId="2">
    <oc r="Q39">
      <f>CEILING(O39+N39,1)</f>
    </oc>
    <nc r="Q39">
      <f>CEILING(O39+N39+10,1)</f>
    </nc>
  </rcc>
  <rcc rId="1555" sId="2">
    <oc r="Q40">
      <f>CEILING(O40+N40,1)</f>
    </oc>
    <nc r="Q40">
      <f>CEILING(O40+N40+10,1)</f>
    </nc>
  </rcc>
  <rcc rId="1556" sId="2">
    <oc r="Q41">
      <f>CEILING(O41+N41,1)</f>
    </oc>
    <nc r="Q41">
      <f>CEILING(O41+N41+10,1)</f>
    </nc>
  </rcc>
  <rcc rId="1557" sId="2">
    <oc r="Q42">
      <f>CEILING(O42+N42,1)</f>
    </oc>
    <nc r="Q42">
      <f>CEILING(O42+N42+10,1)</f>
    </nc>
  </rcc>
  <rcc rId="1558" sId="2">
    <oc r="Q43">
      <f>CEILING(O43+N43,1)</f>
    </oc>
    <nc r="Q43">
      <f>CEILING(O43+N43+10,1)</f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c rId="1381" sId="2">
    <oc r="G11">
      <f>SUM(D11:F11)/30*15</f>
    </oc>
    <nc r="G11">
      <f>(20+SUM(D11:F11))/50*15</f>
    </nc>
  </rcc>
  <rcc rId="1382" sId="2" odxf="1" dxf="1">
    <oc r="G12">
      <f>SUM(D12:F12)/30*15</f>
    </oc>
    <nc r="G12">
      <f>(20+SUM(D12:F12))/50*15</f>
    </nc>
    <odxf>
      <border outline="0">
        <top style="thin">
          <color rgb="FF000000"/>
        </top>
      </border>
    </odxf>
    <ndxf>
      <border outline="0">
        <top/>
      </border>
    </ndxf>
  </rcc>
  <rcc rId="1383" sId="2" odxf="1" dxf="1">
    <oc r="G13">
      <f>SUM(D13:F13)/30*15</f>
    </oc>
    <nc r="G13">
      <f>(20+SUM(D13:F13))/50*15</f>
    </nc>
    <odxf>
      <border outline="0">
        <top style="thin">
          <color rgb="FF000000"/>
        </top>
      </border>
    </odxf>
    <ndxf>
      <border outline="0">
        <top/>
      </border>
    </ndxf>
  </rcc>
  <rcc rId="1384" sId="2" odxf="1" dxf="1">
    <oc r="G14">
      <f>SUM(D14:F14)/30*15</f>
    </oc>
    <nc r="G14">
      <f>(20+SUM(D14:F14))/50*15</f>
    </nc>
    <odxf>
      <border outline="0">
        <top style="thin">
          <color rgb="FF000000"/>
        </top>
      </border>
    </odxf>
    <ndxf>
      <border outline="0">
        <top/>
      </border>
    </ndxf>
  </rcc>
  <rcc rId="1385" sId="2" odxf="1" dxf="1">
    <oc r="G15">
      <f>SUM(D15:F15)/30*15</f>
    </oc>
    <nc r="G15">
      <f>(20+SUM(D15:F15))/50*15</f>
    </nc>
    <odxf>
      <border outline="0">
        <top style="thin">
          <color rgb="FF000000"/>
        </top>
      </border>
    </odxf>
    <ndxf>
      <border outline="0">
        <top/>
      </border>
    </ndxf>
  </rcc>
  <rcc rId="1386" sId="2" odxf="1" dxf="1">
    <oc r="G16">
      <f>SUM(D16:F16)/30*15</f>
    </oc>
    <nc r="G16">
      <f>(20+SUM(D16:F16))/50*15</f>
    </nc>
    <odxf>
      <border outline="0">
        <top style="thin">
          <color rgb="FF000000"/>
        </top>
      </border>
    </odxf>
    <ndxf>
      <border outline="0">
        <top/>
      </border>
    </ndxf>
  </rcc>
  <rcc rId="1387" sId="2" odxf="1" dxf="1">
    <oc r="G17">
      <f>SUM(D17:F17)/30*15</f>
    </oc>
    <nc r="G17">
      <f>(20+SUM(D17:F17))/50*15</f>
    </nc>
    <odxf>
      <border outline="0">
        <top style="thin">
          <color rgb="FF000000"/>
        </top>
      </border>
    </odxf>
    <ndxf>
      <border outline="0">
        <top/>
      </border>
    </ndxf>
  </rcc>
  <rcc rId="1388" sId="2" odxf="1" dxf="1">
    <oc r="G18">
      <f>SUM(D18:F18)/30*15</f>
    </oc>
    <nc r="G18">
      <f>(20+SUM(D18:F18))/50*15</f>
    </nc>
    <odxf>
      <border outline="0">
        <top style="thin">
          <color rgb="FF000000"/>
        </top>
      </border>
    </odxf>
    <ndxf>
      <border outline="0">
        <top/>
      </border>
    </ndxf>
  </rcc>
  <rcc rId="1389" sId="2" odxf="1" dxf="1">
    <oc r="G19">
      <f>SUM(D19:F19)/30*15</f>
    </oc>
    <nc r="G19">
      <f>(20+SUM(D19:F19))/50*15</f>
    </nc>
    <odxf>
      <border outline="0">
        <top style="thin">
          <color rgb="FF000000"/>
        </top>
      </border>
    </odxf>
    <ndxf>
      <border outline="0">
        <top/>
      </border>
    </ndxf>
  </rcc>
  <rcc rId="1390" sId="2" odxf="1" dxf="1">
    <oc r="G20">
      <f>SUM(D20:F20)/30*15</f>
    </oc>
    <nc r="G20">
      <f>(20+SUM(D20:F20))/50*15</f>
    </nc>
    <odxf>
      <border outline="0">
        <top style="thin">
          <color rgb="FF000000"/>
        </top>
      </border>
    </odxf>
    <ndxf>
      <border outline="0">
        <top/>
      </border>
    </ndxf>
  </rcc>
  <rcc rId="1391" sId="2" odxf="1" dxf="1">
    <oc r="G21">
      <f>SUM(D21:F21)/30*15</f>
    </oc>
    <nc r="G21">
      <f>(20+SUM(D21:F21))/50*15</f>
    </nc>
    <odxf>
      <border outline="0">
        <top style="thin">
          <color rgb="FF000000"/>
        </top>
      </border>
    </odxf>
    <ndxf>
      <border outline="0">
        <top/>
      </border>
    </ndxf>
  </rcc>
  <rcc rId="1392" sId="2" odxf="1" dxf="1">
    <oc r="G22">
      <f>SUM(D22:F22)/30*15</f>
    </oc>
    <nc r="G22">
      <f>(20+SUM(D22:F22))/50*15</f>
    </nc>
    <odxf>
      <border outline="0">
        <top style="thin">
          <color rgb="FF000000"/>
        </top>
      </border>
    </odxf>
    <ndxf>
      <border outline="0">
        <top/>
      </border>
    </ndxf>
  </rcc>
  <rcc rId="1393" sId="2" odxf="1" dxf="1">
    <oc r="G23">
      <f>SUM(D23:F23)/30*15</f>
    </oc>
    <nc r="G23">
      <f>(20+SUM(D23:F23))/50*15</f>
    </nc>
    <odxf>
      <border outline="0">
        <top style="thin">
          <color rgb="FF000000"/>
        </top>
      </border>
    </odxf>
    <ndxf>
      <border outline="0">
        <top/>
      </border>
    </ndxf>
  </rcc>
  <rcc rId="1394" sId="2" odxf="1" dxf="1">
    <oc r="G24">
      <f>SUM(D24:F24)/30*15</f>
    </oc>
    <nc r="G24">
      <f>(20+SUM(D24:F24))/50*15</f>
    </nc>
    <odxf>
      <border outline="0">
        <top style="thin">
          <color rgb="FF000000"/>
        </top>
      </border>
    </odxf>
    <ndxf>
      <border outline="0">
        <top/>
      </border>
    </ndxf>
  </rcc>
  <rcc rId="1395" sId="2" odxf="1" dxf="1">
    <oc r="G25">
      <f>SUM(D25:F25)/30*15</f>
    </oc>
    <nc r="G25">
      <f>(20+SUM(D25:F25))/50*15</f>
    </nc>
    <odxf>
      <border outline="0">
        <top style="thin">
          <color rgb="FF000000"/>
        </top>
      </border>
    </odxf>
    <ndxf>
      <border outline="0">
        <top/>
      </border>
    </ndxf>
  </rcc>
  <rcc rId="1396" sId="2" odxf="1" dxf="1">
    <oc r="G26">
      <f>SUM(D26:F26)/30*15</f>
    </oc>
    <nc r="G26">
      <f>(20+SUM(D26:F26))/50*15</f>
    </nc>
    <odxf>
      <border outline="0">
        <top style="thin">
          <color rgb="FF000000"/>
        </top>
      </border>
    </odxf>
    <ndxf>
      <border outline="0">
        <top/>
      </border>
    </ndxf>
  </rcc>
  <rcc rId="1397" sId="2" odxf="1" dxf="1">
    <oc r="G27">
      <f>SUM(D27:F27)/30*15</f>
    </oc>
    <nc r="G27">
      <f>(20+SUM(D27:F27))/50*15</f>
    </nc>
    <odxf>
      <border outline="0">
        <top style="thin">
          <color rgb="FF000000"/>
        </top>
      </border>
    </odxf>
    <ndxf>
      <border outline="0">
        <top/>
      </border>
    </ndxf>
  </rcc>
  <rcc rId="1398" sId="2" odxf="1" dxf="1">
    <oc r="G28">
      <f>SUM(D28:F28)/30*15</f>
    </oc>
    <nc r="G28">
      <f>(20+SUM(D28:F28))/50*15</f>
    </nc>
    <odxf>
      <border outline="0">
        <top style="thin">
          <color rgb="FF000000"/>
        </top>
      </border>
    </odxf>
    <ndxf>
      <border outline="0">
        <top/>
      </border>
    </ndxf>
  </rcc>
  <rcc rId="1399" sId="2" odxf="1" dxf="1">
    <oc r="G29">
      <f>SUM(D29:F29)/30*15</f>
    </oc>
    <nc r="G29">
      <f>(20+SUM(D29:F29))/50*15</f>
    </nc>
    <odxf>
      <border outline="0">
        <top style="thin">
          <color rgb="FF000000"/>
        </top>
      </border>
    </odxf>
    <ndxf>
      <border outline="0">
        <top/>
      </border>
    </ndxf>
  </rcc>
  <rcc rId="1400" sId="2" odxf="1" dxf="1">
    <oc r="G30">
      <f>SUM(D30:F30)/30*15</f>
    </oc>
    <nc r="G30">
      <f>(20+SUM(D30:F30))/50*15</f>
    </nc>
    <odxf>
      <border outline="0">
        <top style="thin">
          <color rgb="FF000000"/>
        </top>
      </border>
    </odxf>
    <ndxf>
      <border outline="0">
        <top/>
      </border>
    </ndxf>
  </rcc>
  <rcc rId="1401" sId="2" odxf="1" dxf="1">
    <oc r="G31">
      <f>SUM(D31:F31)/30*15</f>
    </oc>
    <nc r="G31">
      <f>(20+SUM(D31:F31))/50*15</f>
    </nc>
    <odxf>
      <border outline="0">
        <top style="thin">
          <color rgb="FF000000"/>
        </top>
      </border>
    </odxf>
    <ndxf>
      <border outline="0">
        <top/>
      </border>
    </ndxf>
  </rcc>
  <rcc rId="1402" sId="2" odxf="1" dxf="1">
    <oc r="G32">
      <f>SUM(D32:F32)/30*15</f>
    </oc>
    <nc r="G32">
      <f>(20+SUM(D32:F32))/50*15</f>
    </nc>
    <odxf>
      <border outline="0">
        <top style="thin">
          <color rgb="FF000000"/>
        </top>
      </border>
    </odxf>
    <ndxf>
      <border outline="0">
        <top/>
      </border>
    </ndxf>
  </rcc>
  <rcc rId="1403" sId="2" odxf="1" dxf="1">
    <oc r="G33">
      <f>SUM(D33:F33)/30*15</f>
    </oc>
    <nc r="G33">
      <f>(20+SUM(D33:F33))/50*15</f>
    </nc>
    <odxf>
      <border outline="0">
        <top style="thin">
          <color rgb="FF000000"/>
        </top>
      </border>
    </odxf>
    <ndxf>
      <border outline="0">
        <top/>
      </border>
    </ndxf>
  </rcc>
  <rcc rId="1404" sId="2" odxf="1" dxf="1">
    <oc r="G34">
      <f>SUM(D34:F34)/30*15</f>
    </oc>
    <nc r="G34">
      <f>(20+SUM(D34:F34))/50*15</f>
    </nc>
    <odxf>
      <border outline="0">
        <top style="thin">
          <color rgb="FF000000"/>
        </top>
      </border>
    </odxf>
    <ndxf>
      <border outline="0">
        <top/>
      </border>
    </ndxf>
  </rcc>
  <rcc rId="1405" sId="2" odxf="1" dxf="1">
    <oc r="G35">
      <f>SUM(D35:F35)/30*15</f>
    </oc>
    <nc r="G35">
      <f>(20+SUM(D35:F35))/50*15</f>
    </nc>
    <odxf>
      <border outline="0">
        <top style="thin">
          <color rgb="FF000000"/>
        </top>
      </border>
    </odxf>
    <ndxf>
      <border outline="0">
        <top/>
      </border>
    </ndxf>
  </rcc>
  <rcc rId="1406" sId="2" odxf="1" dxf="1">
    <oc r="G36">
      <f>SUM(D36:F36)/30*15</f>
    </oc>
    <nc r="G36">
      <f>(20+SUM(D36:F36))/50*15</f>
    </nc>
    <odxf>
      <border outline="0">
        <top style="thin">
          <color rgb="FF000000"/>
        </top>
      </border>
    </odxf>
    <ndxf>
      <border outline="0">
        <top/>
      </border>
    </ndxf>
  </rcc>
  <rcc rId="1407" sId="2" odxf="1" dxf="1">
    <oc r="G37">
      <f>SUM(D37:F37)/30*15</f>
    </oc>
    <nc r="G37">
      <f>(20+SUM(D37:F37))/50*15</f>
    </nc>
    <odxf>
      <border outline="0">
        <top style="thin">
          <color rgb="FF000000"/>
        </top>
      </border>
    </odxf>
    <ndxf>
      <border outline="0">
        <top/>
      </border>
    </ndxf>
  </rcc>
  <rcc rId="1408" sId="2" odxf="1" dxf="1">
    <oc r="G38">
      <f>SUM(D38:F38)/30*15</f>
    </oc>
    <nc r="G38">
      <f>(20+SUM(D38:F38))/50*15</f>
    </nc>
    <odxf>
      <border outline="0">
        <top style="thin">
          <color rgb="FF000000"/>
        </top>
      </border>
    </odxf>
    <ndxf>
      <border outline="0">
        <top/>
      </border>
    </ndxf>
  </rcc>
  <rcc rId="1409" sId="2" odxf="1" dxf="1">
    <oc r="G39">
      <f>SUM(D39:F39)/30*15</f>
    </oc>
    <nc r="G39">
      <f>(20+SUM(D39:F39))/50*15</f>
    </nc>
    <odxf>
      <border outline="0">
        <top style="thin">
          <color rgb="FF000000"/>
        </top>
      </border>
    </odxf>
    <ndxf>
      <border outline="0">
        <top/>
      </border>
    </ndxf>
  </rcc>
  <rcc rId="1410" sId="2" odxf="1" dxf="1">
    <oc r="G40">
      <f>SUM(D40:F40)/30*15</f>
    </oc>
    <nc r="G40">
      <f>(20+SUM(D40:F40))/50*15</f>
    </nc>
    <odxf>
      <border outline="0">
        <top style="thin">
          <color rgb="FF000000"/>
        </top>
      </border>
    </odxf>
    <ndxf>
      <border outline="0">
        <top/>
      </border>
    </ndxf>
  </rcc>
  <rcc rId="1411" sId="2" odxf="1" dxf="1">
    <oc r="G41">
      <f>SUM(D41:F41)/30*15</f>
    </oc>
    <nc r="G41">
      <f>(20+SUM(D41:F41))/50*15</f>
    </nc>
    <odxf>
      <border outline="0">
        <top style="thin">
          <color rgb="FF000000"/>
        </top>
      </border>
    </odxf>
    <ndxf>
      <border outline="0">
        <top/>
      </border>
    </ndxf>
  </rcc>
  <rcc rId="1412" sId="2" odxf="1" dxf="1">
    <oc r="G42">
      <f>SUM(D42:F42)/30*15</f>
    </oc>
    <nc r="G42">
      <f>(20+SUM(D42:F42))/50*15</f>
    </nc>
    <odxf>
      <border outline="0">
        <top style="thin">
          <color rgb="FF000000"/>
        </top>
      </border>
    </odxf>
    <ndxf>
      <border outline="0">
        <top/>
      </border>
    </ndxf>
  </rcc>
  <rcc rId="1413" sId="2" odxf="1" dxf="1">
    <oc r="G43">
      <f>SUM(D43:F43)/30*15</f>
    </oc>
    <nc r="G43">
      <f>(20+SUM(D43:F43))/50*15</f>
    </nc>
    <odxf>
      <border outline="0">
        <top style="thin">
          <color rgb="FF000000"/>
        </top>
      </border>
    </odxf>
    <ndxf>
      <border outline="0">
        <top/>
      </border>
    </ndxf>
  </rcc>
  <rcc rId="1414" sId="2">
    <oc r="K10">
      <v>15</v>
    </oc>
    <nc r="K10">
      <v>10</v>
    </nc>
  </rcc>
  <rcc rId="1415" sId="2" numFmtId="4">
    <oc r="M10">
      <v>20</v>
    </oc>
    <nc r="M10">
      <v>25</v>
    </nc>
  </rcc>
  <rcc rId="1416" sId="2">
    <oc r="K11">
      <f>(SUM(H11:J11))/30*15</f>
    </oc>
    <nc r="K11">
      <f>(20+SUM(H11:J11))/50*10</f>
    </nc>
  </rcc>
  <rcc rId="1417" sId="2" odxf="1" dxf="1">
    <oc r="K12">
      <f>(SUM(H12:J12))/30*15</f>
    </oc>
    <nc r="K12">
      <f>(20+SUM(H12:J12))/50*10</f>
    </nc>
    <odxf>
      <border outline="0">
        <top style="thin">
          <color rgb="FF000000"/>
        </top>
      </border>
    </odxf>
    <ndxf>
      <border outline="0">
        <top/>
      </border>
    </ndxf>
  </rcc>
  <rcc rId="1418" sId="2" odxf="1" dxf="1">
    <oc r="K13">
      <f>(SUM(H13:J13))/30*15</f>
    </oc>
    <nc r="K13">
      <f>(20+SUM(H13:J13))/50*10</f>
    </nc>
    <odxf>
      <border outline="0">
        <top style="thin">
          <color rgb="FF000000"/>
        </top>
      </border>
    </odxf>
    <ndxf>
      <border outline="0">
        <top/>
      </border>
    </ndxf>
  </rcc>
  <rcc rId="1419" sId="2" odxf="1" dxf="1">
    <oc r="K14">
      <f>(SUM(H14:J14))/30*15</f>
    </oc>
    <nc r="K14">
      <f>(20+SUM(H14:J14))/50*10</f>
    </nc>
    <odxf>
      <border outline="0">
        <top style="thin">
          <color rgb="FF000000"/>
        </top>
      </border>
    </odxf>
    <ndxf>
      <border outline="0">
        <top/>
      </border>
    </ndxf>
  </rcc>
  <rcc rId="1420" sId="2" odxf="1" dxf="1">
    <oc r="K15">
      <f>(SUM(H15:J15))/30*15</f>
    </oc>
    <nc r="K15">
      <f>(20+SUM(H15:J15))/50*10</f>
    </nc>
    <odxf>
      <border outline="0">
        <top style="thin">
          <color rgb="FF000000"/>
        </top>
      </border>
    </odxf>
    <ndxf>
      <border outline="0">
        <top/>
      </border>
    </ndxf>
  </rcc>
  <rcc rId="1421" sId="2" odxf="1" dxf="1">
    <oc r="K16">
      <f>(SUM(H16:J16))/30*15</f>
    </oc>
    <nc r="K16">
      <f>(20+SUM(H16:J16))/50*10</f>
    </nc>
    <odxf>
      <border outline="0">
        <top style="thin">
          <color rgb="FF000000"/>
        </top>
      </border>
    </odxf>
    <ndxf>
      <border outline="0">
        <top/>
      </border>
    </ndxf>
  </rcc>
  <rcc rId="1422" sId="2" odxf="1" dxf="1">
    <oc r="K17">
      <f>(SUM(H17:J17))/30*15</f>
    </oc>
    <nc r="K17">
      <f>(20+SUM(H17:J17))/50*10</f>
    </nc>
    <odxf>
      <border outline="0">
        <top style="thin">
          <color rgb="FF000000"/>
        </top>
      </border>
    </odxf>
    <ndxf>
      <border outline="0">
        <top/>
      </border>
    </ndxf>
  </rcc>
  <rcc rId="1423" sId="2" odxf="1" dxf="1">
    <oc r="K18">
      <f>(SUM(H18:J18))/30*15</f>
    </oc>
    <nc r="K18">
      <f>(20+SUM(H18:J18))/50*10</f>
    </nc>
    <odxf>
      <border outline="0">
        <top style="thin">
          <color rgb="FF000000"/>
        </top>
      </border>
    </odxf>
    <ndxf>
      <border outline="0">
        <top/>
      </border>
    </ndxf>
  </rcc>
  <rcc rId="1424" sId="2" odxf="1" dxf="1">
    <oc r="K19">
      <f>(SUM(H19:J19))/30*15</f>
    </oc>
    <nc r="K19">
      <f>(20+SUM(H19:J19))/50*10</f>
    </nc>
    <odxf>
      <border outline="0">
        <top style="thin">
          <color rgb="FF000000"/>
        </top>
      </border>
    </odxf>
    <ndxf>
      <border outline="0">
        <top/>
      </border>
    </ndxf>
  </rcc>
  <rcc rId="1425" sId="2" odxf="1" dxf="1">
    <oc r="K20">
      <f>(SUM(H20:J20))/30*15</f>
    </oc>
    <nc r="K20">
      <f>(20+SUM(H20:J20))/50*10</f>
    </nc>
    <odxf>
      <border outline="0">
        <top style="thin">
          <color rgb="FF000000"/>
        </top>
      </border>
    </odxf>
    <ndxf>
      <border outline="0">
        <top/>
      </border>
    </ndxf>
  </rcc>
  <rcc rId="1426" sId="2" odxf="1" dxf="1">
    <oc r="K21">
      <f>(SUM(H21:J21))/30*15</f>
    </oc>
    <nc r="K21">
      <f>(20+SUM(H21:J21))/50*10</f>
    </nc>
    <odxf>
      <border outline="0">
        <top style="thin">
          <color rgb="FF000000"/>
        </top>
      </border>
    </odxf>
    <ndxf>
      <border outline="0">
        <top/>
      </border>
    </ndxf>
  </rcc>
  <rcc rId="1427" sId="2" odxf="1" dxf="1">
    <oc r="K22">
      <f>(SUM(H22:J22))/30*15</f>
    </oc>
    <nc r="K22">
      <f>(20+SUM(H22:J22))/50*10</f>
    </nc>
    <odxf>
      <border outline="0">
        <top style="thin">
          <color rgb="FF000000"/>
        </top>
      </border>
    </odxf>
    <ndxf>
      <border outline="0">
        <top/>
      </border>
    </ndxf>
  </rcc>
  <rcc rId="1428" sId="2" odxf="1" dxf="1">
    <oc r="K23">
      <f>(SUM(H23:J23))/30*15</f>
    </oc>
    <nc r="K23">
      <f>(20+SUM(H23:J23))/50*10</f>
    </nc>
    <odxf>
      <border outline="0">
        <top style="thin">
          <color rgb="FF000000"/>
        </top>
      </border>
    </odxf>
    <ndxf>
      <border outline="0">
        <top/>
      </border>
    </ndxf>
  </rcc>
  <rcc rId="1429" sId="2" odxf="1" dxf="1">
    <oc r="K24">
      <f>(SUM(H24:J24))/30*15</f>
    </oc>
    <nc r="K24">
      <f>(20+SUM(H24:J24))/50*10</f>
    </nc>
    <odxf>
      <border outline="0">
        <top style="thin">
          <color rgb="FF000000"/>
        </top>
      </border>
    </odxf>
    <ndxf>
      <border outline="0">
        <top/>
      </border>
    </ndxf>
  </rcc>
  <rcc rId="1430" sId="2" odxf="1" dxf="1">
    <oc r="K25">
      <f>(SUM(H25:J25))/30*15</f>
    </oc>
    <nc r="K25">
      <f>(20+SUM(H25:J25))/50*10</f>
    </nc>
    <odxf>
      <border outline="0">
        <top style="thin">
          <color rgb="FF000000"/>
        </top>
      </border>
    </odxf>
    <ndxf>
      <border outline="0">
        <top/>
      </border>
    </ndxf>
  </rcc>
  <rcc rId="1431" sId="2" odxf="1" dxf="1">
    <oc r="K26">
      <f>(SUM(H26:J26))/30*15</f>
    </oc>
    <nc r="K26">
      <f>(20+SUM(H26:J26))/50*10</f>
    </nc>
    <odxf>
      <border outline="0">
        <top style="thin">
          <color rgb="FF000000"/>
        </top>
      </border>
    </odxf>
    <ndxf>
      <border outline="0">
        <top/>
      </border>
    </ndxf>
  </rcc>
  <rcc rId="1432" sId="2" odxf="1" dxf="1">
    <oc r="K27">
      <f>(SUM(H27:J27))/30*15</f>
    </oc>
    <nc r="K27">
      <f>(20+SUM(H27:J27))/50*10</f>
    </nc>
    <odxf>
      <border outline="0">
        <top style="thin">
          <color rgb="FF000000"/>
        </top>
      </border>
    </odxf>
    <ndxf>
      <border outline="0">
        <top/>
      </border>
    </ndxf>
  </rcc>
  <rcc rId="1433" sId="2" odxf="1" dxf="1">
    <oc r="K28">
      <f>(SUM(H28:J28))/30*15</f>
    </oc>
    <nc r="K28">
      <f>(20+SUM(H28:J28))/50*10</f>
    </nc>
    <odxf>
      <border outline="0">
        <top style="thin">
          <color rgb="FF000000"/>
        </top>
      </border>
    </odxf>
    <ndxf>
      <border outline="0">
        <top/>
      </border>
    </ndxf>
  </rcc>
  <rcc rId="1434" sId="2" odxf="1" dxf="1">
    <oc r="K29">
      <f>(SUM(H29:J29))/30*15</f>
    </oc>
    <nc r="K29">
      <f>(20+SUM(H29:J29))/50*10</f>
    </nc>
    <odxf>
      <border outline="0">
        <top style="thin">
          <color rgb="FF000000"/>
        </top>
      </border>
    </odxf>
    <ndxf>
      <border outline="0">
        <top/>
      </border>
    </ndxf>
  </rcc>
  <rcc rId="1435" sId="2" odxf="1" dxf="1">
    <oc r="K30">
      <f>(SUM(H30:J30))/30*15</f>
    </oc>
    <nc r="K30">
      <f>(20+SUM(H30:J30))/50*10</f>
    </nc>
    <odxf>
      <border outline="0">
        <top style="thin">
          <color rgb="FF000000"/>
        </top>
      </border>
    </odxf>
    <ndxf>
      <border outline="0">
        <top/>
      </border>
    </ndxf>
  </rcc>
  <rcc rId="1436" sId="2" odxf="1" dxf="1">
    <oc r="K31">
      <f>(SUM(H31:J31))/30*15</f>
    </oc>
    <nc r="K31">
      <f>(20+SUM(H31:J31))/50*10</f>
    </nc>
    <odxf>
      <border outline="0">
        <top style="thin">
          <color rgb="FF000000"/>
        </top>
      </border>
    </odxf>
    <ndxf>
      <border outline="0">
        <top/>
      </border>
    </ndxf>
  </rcc>
  <rcc rId="1437" sId="2" odxf="1" dxf="1">
    <oc r="K32">
      <f>(SUM(H32:J32))/30*15</f>
    </oc>
    <nc r="K32">
      <f>(20+SUM(H32:J32))/50*10</f>
    </nc>
    <odxf>
      <border outline="0">
        <top style="thin">
          <color rgb="FF000000"/>
        </top>
      </border>
    </odxf>
    <ndxf>
      <border outline="0">
        <top/>
      </border>
    </ndxf>
  </rcc>
  <rcc rId="1438" sId="2" odxf="1" dxf="1">
    <oc r="K33">
      <f>(SUM(H33:J33))/30*15</f>
    </oc>
    <nc r="K33">
      <f>(20+SUM(H33:J33))/50*10</f>
    </nc>
    <odxf>
      <border outline="0">
        <top style="thin">
          <color rgb="FF000000"/>
        </top>
      </border>
    </odxf>
    <ndxf>
      <border outline="0">
        <top/>
      </border>
    </ndxf>
  </rcc>
  <rcc rId="1439" sId="2" odxf="1" dxf="1">
    <oc r="K34">
      <f>(SUM(H34:J34))/30*15</f>
    </oc>
    <nc r="K34">
      <f>(20+SUM(H34:J34))/50*10</f>
    </nc>
    <odxf>
      <border outline="0">
        <top style="thin">
          <color rgb="FF000000"/>
        </top>
      </border>
    </odxf>
    <ndxf>
      <border outline="0">
        <top/>
      </border>
    </ndxf>
  </rcc>
  <rcc rId="1440" sId="2" odxf="1" dxf="1">
    <oc r="K35">
      <f>(SUM(H35:J35))/30*15</f>
    </oc>
    <nc r="K35">
      <f>(20+SUM(H35:J35))/50*10</f>
    </nc>
    <odxf>
      <border outline="0">
        <top style="thin">
          <color rgb="FF000000"/>
        </top>
      </border>
    </odxf>
    <ndxf>
      <border outline="0">
        <top/>
      </border>
    </ndxf>
  </rcc>
  <rcc rId="1441" sId="2" odxf="1" dxf="1">
    <oc r="K36">
      <f>(SUM(H36:J36))/30*15</f>
    </oc>
    <nc r="K36">
      <f>(20+SUM(H36:J36))/50*10</f>
    </nc>
    <odxf>
      <border outline="0">
        <top style="thin">
          <color rgb="FF000000"/>
        </top>
      </border>
    </odxf>
    <ndxf>
      <border outline="0">
        <top/>
      </border>
    </ndxf>
  </rcc>
  <rcc rId="1442" sId="2" odxf="1" dxf="1">
    <oc r="K37">
      <f>(SUM(H37:J37))/30*15</f>
    </oc>
    <nc r="K37">
      <f>(20+SUM(H37:J37))/50*10</f>
    </nc>
    <odxf>
      <border outline="0">
        <top style="thin">
          <color rgb="FF000000"/>
        </top>
      </border>
    </odxf>
    <ndxf>
      <border outline="0">
        <top/>
      </border>
    </ndxf>
  </rcc>
  <rcc rId="1443" sId="2" odxf="1" dxf="1">
    <oc r="K38">
      <f>(SUM(H38:J38))/30*15</f>
    </oc>
    <nc r="K38">
      <f>(20+SUM(H38:J38))/50*10</f>
    </nc>
    <odxf>
      <border outline="0">
        <top style="thin">
          <color rgb="FF000000"/>
        </top>
      </border>
    </odxf>
    <ndxf>
      <border outline="0">
        <top/>
      </border>
    </ndxf>
  </rcc>
  <rcc rId="1444" sId="2" odxf="1" dxf="1">
    <oc r="K39">
      <f>(SUM(H39:J39))/30*15</f>
    </oc>
    <nc r="K39">
      <f>(20+SUM(H39:J39))/50*10</f>
    </nc>
    <odxf>
      <border outline="0">
        <top style="thin">
          <color rgb="FF000000"/>
        </top>
      </border>
    </odxf>
    <ndxf>
      <border outline="0">
        <top/>
      </border>
    </ndxf>
  </rcc>
  <rcc rId="1445" sId="2" odxf="1" dxf="1">
    <oc r="K40">
      <f>(SUM(H40:J40))/30*15</f>
    </oc>
    <nc r="K40">
      <f>(20+SUM(H40:J40))/50*10</f>
    </nc>
    <odxf>
      <border outline="0">
        <top style="thin">
          <color rgb="FF000000"/>
        </top>
      </border>
    </odxf>
    <ndxf>
      <border outline="0">
        <top/>
      </border>
    </ndxf>
  </rcc>
  <rcc rId="1446" sId="2" odxf="1" dxf="1">
    <oc r="K41">
      <f>(SUM(H41:J41))/30*15</f>
    </oc>
    <nc r="K41">
      <f>(20+SUM(H41:J41))/50*10</f>
    </nc>
    <odxf>
      <border outline="0">
        <top style="thin">
          <color rgb="FF000000"/>
        </top>
      </border>
    </odxf>
    <ndxf>
      <border outline="0">
        <top/>
      </border>
    </ndxf>
  </rcc>
  <rcc rId="1447" sId="2" odxf="1" dxf="1">
    <oc r="K42">
      <f>(SUM(H42:J42))/30*15</f>
    </oc>
    <nc r="K42">
      <f>(20+SUM(H42:J42))/50*10</f>
    </nc>
    <odxf>
      <border outline="0">
        <top style="thin">
          <color rgb="FF000000"/>
        </top>
      </border>
    </odxf>
    <ndxf>
      <border outline="0">
        <top/>
      </border>
    </ndxf>
  </rcc>
  <rcc rId="1448" sId="2" odxf="1" dxf="1">
    <oc r="K43">
      <f>(SUM(H43:J43))/30*15</f>
    </oc>
    <nc r="K43">
      <f>(20+SUM(H43:J43))/50*10</f>
    </nc>
    <odxf>
      <border outline="0">
        <top style="thin">
          <color rgb="FF000000"/>
        </top>
      </border>
    </odxf>
    <ndxf>
      <border outline="0">
        <top/>
      </border>
    </ndxf>
  </rcc>
  <rcc rId="1449" sId="2">
    <nc r="O18" t="inlineStr">
      <is>
        <t>A</t>
      </is>
    </nc>
  </rcc>
  <rfmt sheetId="2" sqref="Q11" start="0" length="0">
    <dxf>
      <border outline="0">
        <top style="thin">
          <color indexed="64"/>
        </top>
      </border>
    </dxf>
  </rfmt>
  <rcc rId="1450" sId="2">
    <oc r="Q11">
      <v>30</v>
    </oc>
    <nc r="Q11">
      <f>CEILING(O11+N11,1)</f>
    </nc>
  </rcc>
  <rcc rId="1451" sId="2">
    <oc r="Q13">
      <f>CEILING(O13+N13,1)</f>
    </oc>
    <nc r="Q13">
      <f>CEILING(O13+N13,1)</f>
    </nc>
  </rcc>
  <rcc rId="1452" sId="2">
    <oc r="Q14">
      <v>30</v>
    </oc>
    <nc r="Q14">
      <f>CEILING(O14+N14,1)</f>
    </nc>
  </rcc>
  <rcc rId="1453" sId="2">
    <oc r="Q15">
      <v>30</v>
    </oc>
    <nc r="Q15">
      <f>CEILING(O15+N15,1)</f>
    </nc>
  </rcc>
  <rcc rId="1454" sId="2">
    <oc r="Q16">
      <f>CEILING(O16+N16,1)</f>
    </oc>
    <nc r="Q16">
      <f>CEILING(O16+N16,1)</f>
    </nc>
  </rcc>
  <rcc rId="1455" sId="2">
    <oc r="Q17">
      <v>30</v>
    </oc>
    <nc r="Q17">
      <f>CEILING(O17+N17,1)</f>
    </nc>
  </rcc>
  <rcc rId="1456" sId="2">
    <nc r="Q18">
      <f>CEILING(O18+N18,1)</f>
    </nc>
  </rcc>
  <rcc rId="1457" sId="2">
    <oc r="Q19">
      <f>CEILING(O19+N19,1)</f>
    </oc>
    <nc r="Q19">
      <f>CEILING(O19+N19,1)</f>
    </nc>
  </rcc>
  <rcc rId="1458" sId="2">
    <oc r="Q20">
      <f>CEILING(O20+N20,1)</f>
    </oc>
    <nc r="Q20">
      <f>CEILING(O20+N20,1)</f>
    </nc>
  </rcc>
  <rcc rId="1459" sId="2">
    <oc r="Q21">
      <f>CEILING(O21+N21,1)</f>
    </oc>
    <nc r="Q21">
      <f>CEILING(O21+N21,1)</f>
    </nc>
  </rcc>
  <rcc rId="1460" sId="2">
    <oc r="Q22">
      <f>CEILING(O22+N22,1)</f>
    </oc>
    <nc r="Q22">
      <f>CEILING(O22+N22,1)</f>
    </nc>
  </rcc>
  <rcc rId="1461" sId="2">
    <oc r="Q23">
      <f>CEILING(O23+N23,1)</f>
    </oc>
    <nc r="Q23">
      <f>CEILING(O23+N23,1)</f>
    </nc>
  </rcc>
  <rcc rId="1462" sId="2">
    <oc r="Q24">
      <f>CEILING(O24+N24,1)</f>
    </oc>
    <nc r="Q24">
      <f>CEILING(O24+N24,1)</f>
    </nc>
  </rcc>
  <rcc rId="1463" sId="2">
    <oc r="Q25">
      <f>CEILING(O25+N25,1)</f>
    </oc>
    <nc r="Q25">
      <f>CEILING(O25+N25,1)</f>
    </nc>
  </rcc>
  <rcc rId="1464" sId="2">
    <oc r="Q26">
      <f>CEILING(O26+N26,1)</f>
    </oc>
    <nc r="Q26">
      <f>CEILING(O26+N26,1)</f>
    </nc>
  </rcc>
  <rcc rId="1465" sId="2">
    <oc r="Q27">
      <f>CEILING(O27+N27,1)</f>
    </oc>
    <nc r="Q27">
      <f>CEILING(O27+N27,1)</f>
    </nc>
  </rcc>
  <rcc rId="1466" sId="2">
    <oc r="Q28">
      <v>30</v>
    </oc>
    <nc r="Q28">
      <f>CEILING(O28+N28,1)</f>
    </nc>
  </rcc>
  <rcc rId="1467" sId="2">
    <oc r="Q29">
      <f>CEILING(O29+N29,1)</f>
    </oc>
    <nc r="Q29">
      <f>CEILING(O29+N29,1)</f>
    </nc>
  </rcc>
  <rcc rId="1468" sId="2">
    <oc r="Q30">
      <f>CEILING(O30+N30,1)</f>
    </oc>
    <nc r="Q30">
      <f>CEILING(O30+N30,1)</f>
    </nc>
  </rcc>
  <rcc rId="1469" sId="2">
    <oc r="Q31">
      <f>CEILING(O31+N31,1)</f>
    </oc>
    <nc r="Q31">
      <f>CEILING(O31+N31,1)</f>
    </nc>
  </rcc>
  <rcc rId="1470" sId="2">
    <oc r="Q32">
      <f>CEILING(O32+N32,1)</f>
    </oc>
    <nc r="Q32">
      <f>CEILING(O32+N32,1)</f>
    </nc>
  </rcc>
  <rcc rId="1471" sId="2">
    <oc r="Q33">
      <f>CEILING(O33+N33,1)</f>
    </oc>
    <nc r="Q33">
      <f>CEILING(O33+N33,1)</f>
    </nc>
  </rcc>
  <rcc rId="1472" sId="2">
    <oc r="Q34">
      <f>CEILING(O34+N34,1)</f>
    </oc>
    <nc r="Q34">
      <f>CEILING(O34+N34,1)</f>
    </nc>
  </rcc>
  <rcc rId="1473" sId="2">
    <oc r="Q35">
      <f>CEILING(O35+N35,1)</f>
    </oc>
    <nc r="Q35">
      <f>CEILING(O35+N35,1)</f>
    </nc>
  </rcc>
  <rcc rId="1474" sId="2">
    <oc r="Q36">
      <f>CEILING(O36+N36,1)</f>
    </oc>
    <nc r="Q36">
      <f>CEILING(O36+N36,1)</f>
    </nc>
  </rcc>
  <rcc rId="1475" sId="2">
    <oc r="Q37">
      <f>CEILING(O37+N37,1)</f>
    </oc>
    <nc r="Q37">
      <f>CEILING(O37+N37,1)</f>
    </nc>
  </rcc>
  <rcc rId="1476" sId="2">
    <oc r="Q38">
      <f>CEILING(O38+N38,1)</f>
    </oc>
    <nc r="Q38">
      <f>CEILING(O38+N38,1)</f>
    </nc>
  </rcc>
  <rcc rId="1477" sId="2">
    <oc r="Q39">
      <f>CEILING(O39+N39,1)</f>
    </oc>
    <nc r="Q39">
      <f>CEILING(O39+N39,1)</f>
    </nc>
  </rcc>
  <rcc rId="1478" sId="2">
    <oc r="Q40">
      <f>CEILING(O40+N40,1)</f>
    </oc>
    <nc r="Q40">
      <f>CEILING(O40+N40,1)</f>
    </nc>
  </rcc>
  <rcc rId="1479" sId="2">
    <oc r="Q41">
      <f>CEILING(O41+N41,1)</f>
    </oc>
    <nc r="Q41">
      <f>CEILING(O41+N41,1)</f>
    </nc>
  </rcc>
  <rcc rId="1480" sId="2">
    <oc r="Q42">
      <f>CEILING(O42+N42,1)</f>
    </oc>
    <nc r="Q42">
      <f>CEILING(O42+N42,1)</f>
    </nc>
  </rcc>
  <rcc rId="1481" sId="2">
    <oc r="Q43">
      <f>CEILING(O43+N43,1)</f>
    </oc>
    <nc r="Q43">
      <f>CEILING(O43+N43,1)</f>
    </nc>
  </rcc>
  <rcc rId="1482" sId="2">
    <oc r="Q12">
      <v>30</v>
    </oc>
    <nc r="Q12">
      <f>CEILING(O12+N12,1)</f>
    </nc>
  </rcc>
  <rcc rId="1483" sId="2">
    <oc r="M11">
      <f>L11/27*20</f>
    </oc>
    <nc r="M11">
      <f>L11/27*25</f>
    </nc>
  </rcc>
  <rcc rId="1484" sId="2" odxf="1" dxf="1">
    <oc r="M12">
      <f>L12/27*20</f>
    </oc>
    <nc r="M12">
      <f>L12/27*25</f>
    </nc>
    <odxf>
      <border outline="0">
        <top style="thin">
          <color rgb="FF000000"/>
        </top>
      </border>
    </odxf>
    <ndxf>
      <border outline="0">
        <top/>
      </border>
    </ndxf>
  </rcc>
  <rcc rId="1485" sId="2" odxf="1" dxf="1">
    <oc r="M13">
      <f>L13/27*20</f>
    </oc>
    <nc r="M13">
      <f>L13/27*25</f>
    </nc>
    <odxf>
      <border outline="0">
        <top style="thin">
          <color rgb="FF000000"/>
        </top>
      </border>
    </odxf>
    <ndxf>
      <border outline="0">
        <top/>
      </border>
    </ndxf>
  </rcc>
  <rcc rId="1486" sId="2" odxf="1" dxf="1">
    <oc r="M14">
      <f>L14/27*20</f>
    </oc>
    <nc r="M14">
      <f>L14/27*25</f>
    </nc>
    <odxf>
      <border outline="0">
        <top style="thin">
          <color rgb="FF000000"/>
        </top>
      </border>
    </odxf>
    <ndxf>
      <border outline="0">
        <top/>
      </border>
    </ndxf>
  </rcc>
  <rcc rId="1487" sId="2" odxf="1" dxf="1">
    <oc r="M15">
      <f>L15/27*20</f>
    </oc>
    <nc r="M15">
      <f>L15/27*25</f>
    </nc>
    <odxf>
      <border outline="0">
        <top style="thin">
          <color rgb="FF000000"/>
        </top>
      </border>
    </odxf>
    <ndxf>
      <border outline="0">
        <top/>
      </border>
    </ndxf>
  </rcc>
  <rcc rId="1488" sId="2" odxf="1" dxf="1">
    <oc r="M16">
      <f>L16/27*20</f>
    </oc>
    <nc r="M16">
      <f>L16/27*25</f>
    </nc>
    <odxf>
      <border outline="0">
        <top style="thin">
          <color rgb="FF000000"/>
        </top>
      </border>
    </odxf>
    <ndxf>
      <border outline="0">
        <top/>
      </border>
    </ndxf>
  </rcc>
  <rcc rId="1489" sId="2" odxf="1" dxf="1">
    <oc r="M17">
      <f>L17/27*20</f>
    </oc>
    <nc r="M17">
      <f>L17/27*25</f>
    </nc>
    <odxf>
      <border outline="0">
        <top style="thin">
          <color rgb="FF000000"/>
        </top>
      </border>
    </odxf>
    <ndxf>
      <border outline="0">
        <top/>
      </border>
    </ndxf>
  </rcc>
  <rcc rId="1490" sId="2" odxf="1" dxf="1">
    <oc r="M18">
      <f>L18/27*20</f>
    </oc>
    <nc r="M18">
      <f>L18/27*25</f>
    </nc>
    <odxf>
      <border outline="0">
        <top style="thin">
          <color rgb="FF000000"/>
        </top>
      </border>
    </odxf>
    <ndxf>
      <border outline="0">
        <top/>
      </border>
    </ndxf>
  </rcc>
  <rcc rId="1491" sId="2" odxf="1" dxf="1">
    <oc r="M19">
      <f>L19/27*20</f>
    </oc>
    <nc r="M19">
      <f>L19/27*25</f>
    </nc>
    <odxf>
      <border outline="0">
        <top style="thin">
          <color rgb="FF000000"/>
        </top>
      </border>
    </odxf>
    <ndxf>
      <border outline="0">
        <top/>
      </border>
    </ndxf>
  </rcc>
  <rcc rId="1492" sId="2" odxf="1" dxf="1">
    <oc r="M20">
      <f>L20/27*20</f>
    </oc>
    <nc r="M20">
      <f>L20/27*25</f>
    </nc>
    <odxf>
      <border outline="0">
        <top style="thin">
          <color rgb="FF000000"/>
        </top>
      </border>
    </odxf>
    <ndxf>
      <border outline="0">
        <top/>
      </border>
    </ndxf>
  </rcc>
  <rcc rId="1493" sId="2" odxf="1" dxf="1">
    <oc r="M21">
      <f>L21/27*20</f>
    </oc>
    <nc r="M21">
      <f>L21/27*25</f>
    </nc>
    <odxf>
      <border outline="0">
        <top style="thin">
          <color rgb="FF000000"/>
        </top>
      </border>
    </odxf>
    <ndxf>
      <border outline="0">
        <top/>
      </border>
    </ndxf>
  </rcc>
  <rcc rId="1494" sId="2" odxf="1" dxf="1">
    <oc r="M22">
      <f>L22/27*20</f>
    </oc>
    <nc r="M22">
      <f>L22/27*25</f>
    </nc>
    <odxf>
      <border outline="0">
        <top style="thin">
          <color rgb="FF000000"/>
        </top>
      </border>
    </odxf>
    <ndxf>
      <border outline="0">
        <top/>
      </border>
    </ndxf>
  </rcc>
  <rcc rId="1495" sId="2" odxf="1" dxf="1">
    <oc r="M23">
      <f>L23/27*20</f>
    </oc>
    <nc r="M23">
      <f>L23/27*25</f>
    </nc>
    <odxf>
      <border outline="0">
        <top style="thin">
          <color rgb="FF000000"/>
        </top>
      </border>
    </odxf>
    <ndxf>
      <border outline="0">
        <top/>
      </border>
    </ndxf>
  </rcc>
  <rcc rId="1496" sId="2" odxf="1" dxf="1">
    <oc r="M24">
      <f>L24/27*20</f>
    </oc>
    <nc r="M24">
      <f>L24/27*25</f>
    </nc>
    <odxf>
      <border outline="0">
        <top style="thin">
          <color rgb="FF000000"/>
        </top>
      </border>
    </odxf>
    <ndxf>
      <border outline="0">
        <top/>
      </border>
    </ndxf>
  </rcc>
  <rcc rId="1497" sId="2" odxf="1" dxf="1">
    <oc r="M25">
      <f>L25/27*20</f>
    </oc>
    <nc r="M25">
      <f>L25/27*25</f>
    </nc>
    <odxf>
      <border outline="0">
        <top style="thin">
          <color rgb="FF000000"/>
        </top>
      </border>
    </odxf>
    <ndxf>
      <border outline="0">
        <top/>
      </border>
    </ndxf>
  </rcc>
  <rcc rId="1498" sId="2" odxf="1" dxf="1">
    <oc r="M26">
      <f>L26/27*20</f>
    </oc>
    <nc r="M26">
      <f>L26/27*25</f>
    </nc>
    <odxf>
      <border outline="0">
        <top style="thin">
          <color rgb="FF000000"/>
        </top>
      </border>
    </odxf>
    <ndxf>
      <border outline="0">
        <top/>
      </border>
    </ndxf>
  </rcc>
  <rcc rId="1499" sId="2" odxf="1" dxf="1">
    <oc r="M27">
      <f>L27/27*20</f>
    </oc>
    <nc r="M27">
      <f>L27/27*25</f>
    </nc>
    <odxf>
      <border outline="0">
        <top style="thin">
          <color rgb="FF000000"/>
        </top>
      </border>
    </odxf>
    <ndxf>
      <border outline="0">
        <top/>
      </border>
    </ndxf>
  </rcc>
  <rcc rId="1500" sId="2" odxf="1" dxf="1">
    <oc r="M28">
      <f>L28/27*20</f>
    </oc>
    <nc r="M28">
      <f>L28/27*25</f>
    </nc>
    <odxf>
      <border outline="0">
        <top style="thin">
          <color rgb="FF000000"/>
        </top>
      </border>
    </odxf>
    <ndxf>
      <border outline="0">
        <top/>
      </border>
    </ndxf>
  </rcc>
  <rcc rId="1501" sId="2" odxf="1" dxf="1">
    <oc r="M29">
      <f>L29/27*20</f>
    </oc>
    <nc r="M29">
      <f>L29/27*25</f>
    </nc>
    <odxf>
      <border outline="0">
        <top style="thin">
          <color rgb="FF000000"/>
        </top>
      </border>
    </odxf>
    <ndxf>
      <border outline="0">
        <top/>
      </border>
    </ndxf>
  </rcc>
  <rcc rId="1502" sId="2" odxf="1" dxf="1">
    <oc r="M30">
      <f>L30/27*20</f>
    </oc>
    <nc r="M30">
      <f>L30/27*25</f>
    </nc>
    <odxf>
      <border outline="0">
        <top style="thin">
          <color rgb="FF000000"/>
        </top>
      </border>
    </odxf>
    <ndxf>
      <border outline="0">
        <top/>
      </border>
    </ndxf>
  </rcc>
  <rcc rId="1503" sId="2" odxf="1" dxf="1">
    <oc r="M31">
      <f>L31/27*20</f>
    </oc>
    <nc r="M31">
      <f>L31/27*25</f>
    </nc>
    <odxf>
      <border outline="0">
        <top style="thin">
          <color rgb="FF000000"/>
        </top>
      </border>
    </odxf>
    <ndxf>
      <border outline="0">
        <top/>
      </border>
    </ndxf>
  </rcc>
  <rcc rId="1504" sId="2" odxf="1" dxf="1">
    <oc r="M32">
      <f>L32/27*20</f>
    </oc>
    <nc r="M32">
      <f>L32/27*25</f>
    </nc>
    <odxf>
      <border outline="0">
        <top style="thin">
          <color rgb="FF000000"/>
        </top>
      </border>
    </odxf>
    <ndxf>
      <border outline="0">
        <top/>
      </border>
    </ndxf>
  </rcc>
  <rcc rId="1505" sId="2" odxf="1" dxf="1">
    <oc r="M33">
      <f>L33/27*20</f>
    </oc>
    <nc r="M33">
      <f>L33/27*25</f>
    </nc>
    <odxf>
      <border outline="0">
        <top style="thin">
          <color rgb="FF000000"/>
        </top>
      </border>
    </odxf>
    <ndxf>
      <border outline="0">
        <top/>
      </border>
    </ndxf>
  </rcc>
  <rcc rId="1506" sId="2" odxf="1" dxf="1">
    <oc r="M34">
      <f>L34/27*20</f>
    </oc>
    <nc r="M34">
      <f>L34/27*25</f>
    </nc>
    <odxf>
      <border outline="0">
        <top style="thin">
          <color rgb="FF000000"/>
        </top>
      </border>
    </odxf>
    <ndxf>
      <border outline="0">
        <top/>
      </border>
    </ndxf>
  </rcc>
  <rcc rId="1507" sId="2" odxf="1" dxf="1">
    <oc r="M35">
      <f>L35/27*20</f>
    </oc>
    <nc r="M35">
      <f>L35/27*25</f>
    </nc>
    <odxf>
      <border outline="0">
        <top style="thin">
          <color rgb="FF000000"/>
        </top>
      </border>
    </odxf>
    <ndxf>
      <border outline="0">
        <top/>
      </border>
    </ndxf>
  </rcc>
  <rcc rId="1508" sId="2" odxf="1" dxf="1">
    <oc r="M36">
      <f>L36/27*20</f>
    </oc>
    <nc r="M36">
      <f>L36/27*25</f>
    </nc>
    <odxf>
      <border outline="0">
        <top style="thin">
          <color rgb="FF000000"/>
        </top>
      </border>
    </odxf>
    <ndxf>
      <border outline="0">
        <top/>
      </border>
    </ndxf>
  </rcc>
  <rcc rId="1509" sId="2" odxf="1" dxf="1">
    <oc r="M37">
      <f>L37/27*20</f>
    </oc>
    <nc r="M37">
      <f>L37/27*25</f>
    </nc>
    <odxf>
      <border outline="0">
        <top style="thin">
          <color rgb="FF000000"/>
        </top>
      </border>
    </odxf>
    <ndxf>
      <border outline="0">
        <top/>
      </border>
    </ndxf>
  </rcc>
  <rcc rId="1510" sId="2" odxf="1" dxf="1">
    <oc r="M38">
      <f>L38/27*20</f>
    </oc>
    <nc r="M38">
      <f>L38/27*25</f>
    </nc>
    <odxf>
      <border outline="0">
        <top style="thin">
          <color rgb="FF000000"/>
        </top>
      </border>
    </odxf>
    <ndxf>
      <border outline="0">
        <top/>
      </border>
    </ndxf>
  </rcc>
  <rcc rId="1511" sId="2" odxf="1" dxf="1">
    <oc r="M39">
      <f>L39/27*20</f>
    </oc>
    <nc r="M39">
      <f>L39/27*25</f>
    </nc>
    <odxf>
      <border outline="0">
        <top style="thin">
          <color rgb="FF000000"/>
        </top>
      </border>
    </odxf>
    <ndxf>
      <border outline="0">
        <top/>
      </border>
    </ndxf>
  </rcc>
  <rcc rId="1512" sId="2" odxf="1" dxf="1">
    <oc r="M40">
      <f>L40/27*20</f>
    </oc>
    <nc r="M40">
      <f>L40/27*25</f>
    </nc>
    <odxf>
      <border outline="0">
        <top style="thin">
          <color rgb="FF000000"/>
        </top>
      </border>
    </odxf>
    <ndxf>
      <border outline="0">
        <top/>
      </border>
    </ndxf>
  </rcc>
  <rcc rId="1513" sId="2" odxf="1" dxf="1">
    <oc r="M41">
      <f>L41/27*20</f>
    </oc>
    <nc r="M41">
      <f>L41/27*25</f>
    </nc>
    <odxf>
      <border outline="0">
        <top style="thin">
          <color rgb="FF000000"/>
        </top>
      </border>
    </odxf>
    <ndxf>
      <border outline="0">
        <top/>
      </border>
    </ndxf>
  </rcc>
  <rcc rId="1514" sId="2" odxf="1" dxf="1">
    <oc r="M42">
      <f>L42/27*20</f>
    </oc>
    <nc r="M42">
      <f>L42/27*25</f>
    </nc>
    <odxf>
      <border outline="0">
        <top style="thin">
          <color rgb="FF000000"/>
        </top>
      </border>
    </odxf>
    <ndxf>
      <border outline="0">
        <top/>
      </border>
    </ndxf>
  </rcc>
  <rcc rId="1515" sId="2" odxf="1" dxf="1">
    <oc r="M43">
      <f>L43/27*20</f>
    </oc>
    <nc r="M43">
      <f>L43/27*25</f>
    </nc>
    <odxf>
      <border outline="0">
        <top style="thin">
          <color rgb="FF000000"/>
        </top>
      </border>
    </odxf>
    <ndxf>
      <border outline="0">
        <top/>
      </border>
    </ndxf>
  </rcc>
  <rcc rId="1516" sId="4">
    <oc r="A11">
      <v>30</v>
    </oc>
    <nc r="A11">
      <v>40</v>
    </nc>
  </rcc>
  <rcc rId="1517" sId="4">
    <oc r="A10">
      <v>34</v>
    </oc>
    <nc r="A10">
      <v>44</v>
    </nc>
  </rcc>
  <rcc rId="1518" sId="4">
    <oc r="A9">
      <v>39</v>
    </oc>
    <nc r="A9">
      <v>49</v>
    </nc>
  </rcc>
  <rcc rId="1519" sId="4">
    <oc r="A8">
      <v>44</v>
    </oc>
    <nc r="A8">
      <v>54</v>
    </nc>
  </rcc>
  <rcc rId="1520" sId="4">
    <oc r="A7">
      <v>50</v>
    </oc>
    <nc r="A7">
      <v>60</v>
    </nc>
  </rcc>
  <rcc rId="1521" sId="4">
    <oc r="A6">
      <v>55</v>
    </oc>
    <nc r="A6">
      <v>65</v>
    </nc>
  </rcc>
  <rcc rId="1522" sId="4">
    <oc r="A5">
      <v>65</v>
    </oc>
    <nc r="A5">
      <v>75</v>
    </nc>
  </rcc>
  <rcc rId="1523" sId="4">
    <oc r="A4">
      <v>80</v>
    </oc>
    <nc r="A4">
      <v>90</v>
    </nc>
  </rcc>
  <rdn rId="0" localSheetId="1" customView="1" name="Z_DF641703_5C3F_45E8_B18C_AA3029C3DA4F_.wvu.FilterData" hidden="1" oldHidden="1">
    <formula>Master!$A$10:$T$42</formula>
  </rdn>
  <rdn rId="0" localSheetId="2" customView="1" name="Z_DF641703_5C3F_45E8_B18C_AA3029C3DA4F_.wvu.Cols" hidden="1" oldHidden="1">
    <formula>Adjustment!$P:$P</formula>
  </rdn>
  <rcv guid="{DF641703-5C3F-45E8-B18C-AA3029C3DA4F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1" sId="2">
    <oc r="D10">
      <v>10</v>
    </oc>
    <nc r="D10" t="inlineStr">
      <is>
        <t>10/Boundry Conditions</t>
      </is>
    </nc>
  </rcc>
  <rcc rId="2" sId="2">
    <oc r="E12">
      <v>0</v>
    </oc>
    <nc r="E12" t="inlineStr">
      <is>
        <t>5*</t>
      </is>
    </nc>
  </rcc>
  <rcc rId="3" sId="2">
    <oc r="E14">
      <v>0</v>
    </oc>
    <nc r="E14" t="inlineStr">
      <is>
        <t>5*</t>
      </is>
    </nc>
  </rcc>
  <rcc rId="4" sId="2">
    <oc r="E15">
      <v>0</v>
    </oc>
    <nc r="E15" t="inlineStr">
      <is>
        <t>5*</t>
      </is>
    </nc>
  </rcc>
  <rcc rId="5" sId="2">
    <oc r="H15">
      <v>0</v>
    </oc>
    <nc r="H15" t="inlineStr">
      <is>
        <t>2*</t>
      </is>
    </nc>
  </rcc>
  <rcc rId="6" sId="2">
    <oc r="F18">
      <v>0</v>
    </oc>
    <nc r="F18" t="inlineStr">
      <is>
        <t>4*</t>
      </is>
    </nc>
  </rcc>
  <rcc rId="7" sId="2">
    <oc r="D19">
      <v>0</v>
    </oc>
    <nc r="D19" t="inlineStr">
      <is>
        <t>5*</t>
      </is>
    </nc>
  </rcc>
  <rcc rId="8" sId="2">
    <oc r="E19">
      <v>0</v>
    </oc>
    <nc r="E19" t="inlineStr">
      <is>
        <t>3*</t>
      </is>
    </nc>
  </rcc>
  <rcc rId="9" sId="2">
    <oc r="F20">
      <v>0</v>
    </oc>
    <nc r="F20">
      <v>5</v>
    </nc>
  </rcc>
  <rcc rId="10" sId="2">
    <oc r="D24">
      <v>0</v>
    </oc>
    <nc r="D24" t="inlineStr">
      <is>
        <t>4*</t>
      </is>
    </nc>
  </rcc>
  <rcc rId="11" sId="2">
    <oc r="D28">
      <v>0</v>
    </oc>
    <nc r="D28" t="inlineStr">
      <is>
        <t>4*</t>
      </is>
    </nc>
  </rcc>
  <rcc rId="12" sId="2">
    <oc r="D27">
      <v>0</v>
    </oc>
    <nc r="D27" t="inlineStr">
      <is>
        <t>4*</t>
      </is>
    </nc>
  </rcc>
  <rcc rId="13" sId="2">
    <oc r="D32">
      <v>8</v>
    </oc>
    <nc r="D32" t="inlineStr">
      <is>
        <t>4*</t>
      </is>
    </nc>
  </rcc>
  <rcc rId="14" sId="2">
    <oc r="D31">
      <v>0</v>
    </oc>
    <nc r="D31" t="inlineStr">
      <is>
        <t>3*</t>
      </is>
    </nc>
  </rcc>
  <rcc rId="15" sId="2">
    <oc r="D39">
      <v>0</v>
    </oc>
    <nc r="D39" t="inlineStr">
      <is>
        <t>5*</t>
      </is>
    </nc>
  </rcc>
  <rcc rId="16" sId="2">
    <oc r="D40">
      <v>0</v>
    </oc>
    <nc r="D40" t="inlineStr">
      <is>
        <t>5*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2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c rId="18" sId="2">
    <oc r="K15">
      <f>SUM(H15:J15)</f>
    </oc>
    <nc r="K15">
      <f>SUM(H15:J15)</f>
    </nc>
  </rcc>
  <rcc rId="19" sId="2">
    <oc r="D39" t="inlineStr">
      <is>
        <t>5*</t>
      </is>
    </oc>
    <nc r="D39">
      <v>5</v>
    </nc>
  </rcc>
  <rcc rId="20" sId="2">
    <oc r="D32" t="inlineStr">
      <is>
        <t>4*</t>
      </is>
    </oc>
    <nc r="D32">
      <v>4</v>
    </nc>
  </rcc>
  <rcc rId="21" sId="2">
    <oc r="D28" t="inlineStr">
      <is>
        <t>4*</t>
      </is>
    </oc>
    <nc r="D28">
      <v>4</v>
    </nc>
  </rcc>
  <rcc rId="22" sId="2">
    <oc r="D27" t="inlineStr">
      <is>
        <t>4*</t>
      </is>
    </oc>
    <nc r="D27">
      <v>4</v>
    </nc>
  </rcc>
  <rcc rId="23" sId="2">
    <oc r="D24" t="inlineStr">
      <is>
        <t>4*</t>
      </is>
    </oc>
    <nc r="D24">
      <v>4</v>
    </nc>
  </rcc>
  <rcc rId="24" sId="2">
    <oc r="D19" t="inlineStr">
      <is>
        <t>5*</t>
      </is>
    </oc>
    <nc r="D19">
      <v>5</v>
    </nc>
  </rcc>
  <rcc rId="25" sId="2">
    <oc r="E12" t="inlineStr">
      <is>
        <t>5*</t>
      </is>
    </oc>
    <nc r="E12">
      <v>5</v>
    </nc>
  </rcc>
  <rcc rId="26" sId="2">
    <oc r="E14" t="inlineStr">
      <is>
        <t>5*</t>
      </is>
    </oc>
    <nc r="E14">
      <v>5</v>
    </nc>
  </rcc>
  <rcc rId="27" sId="2">
    <oc r="E15" t="inlineStr">
      <is>
        <t>5*</t>
      </is>
    </oc>
    <nc r="E15">
      <v>5</v>
    </nc>
  </rcc>
  <rcc rId="28" sId="2">
    <oc r="E19" t="inlineStr">
      <is>
        <t>3*</t>
      </is>
    </oc>
    <nc r="E19">
      <v>3</v>
    </nc>
  </rcc>
  <rcc rId="29" sId="2">
    <oc r="F18" t="inlineStr">
      <is>
        <t>4*</t>
      </is>
    </oc>
    <nc r="F18">
      <v>4</v>
    </nc>
  </rcc>
  <rcc rId="30" sId="2">
    <oc r="H15" t="inlineStr">
      <is>
        <t>2*</t>
      </is>
    </oc>
    <nc r="H15">
      <v>2</v>
    </nc>
  </rcc>
  <rcc rId="31" sId="2">
    <oc r="D10" t="inlineStr">
      <is>
        <t>10/Boundry Conditions</t>
      </is>
    </oc>
    <nc r="D10">
      <v>10</v>
    </nc>
  </rcc>
  <rcc rId="32" sId="2">
    <oc r="D40" t="inlineStr">
      <is>
        <t>5*</t>
      </is>
    </oc>
    <nc r="D40">
      <v>0</v>
    </nc>
  </rcc>
  <rcc rId="33" sId="2">
    <oc r="E42">
      <v>0</v>
    </oc>
    <nc r="E42">
      <v>5</v>
    </nc>
  </rcc>
  <rcc rId="34" sId="2">
    <oc r="D33">
      <v>0</v>
    </oc>
    <nc r="D33">
      <v>5</v>
    </nc>
  </rcc>
  <rcc rId="35" sId="2">
    <oc r="D31" t="inlineStr">
      <is>
        <t>3*</t>
      </is>
    </oc>
    <nc r="D31">
      <v>3</v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cc rId="1617" sId="2">
    <oc r="Q16">
      <f>CEILING(O16+N16+10,1)</f>
    </oc>
    <nc r="Q16">
      <f>CEILING(O16+N16+5,1)</f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614" sId="2">
    <oc r="Q18">
      <f>CEILING(O42+N42+10,1)</f>
    </oc>
    <nc r="Q18" t="inlineStr">
      <is>
        <t>A</t>
      </is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1624" sId="2">
    <oc r="O23">
      <v>16.5</v>
    </oc>
    <nc r="O23">
      <v>17.5</v>
    </nc>
  </rcc>
  <rcc rId="1625" sId="2">
    <oc r="O36">
      <v>27</v>
    </oc>
    <nc r="O36">
      <v>28</v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109" sId="2">
    <oc r="R17">
      <f>P17+Q17</f>
    </oc>
    <nc r="R17"/>
  </rcc>
  <rcc rId="110" sId="2">
    <oc r="Q17" t="inlineStr">
      <is>
        <t>I</t>
      </is>
    </oc>
    <nc r="Q17"/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rc rId="1652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101519006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ALI MEHBOOB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28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3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101519012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AYESHA UMBER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27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17.5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4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101519013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ALI QURESHI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17.5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5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101519015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IZAN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14.5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6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101519016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JAWAR-UL- HASSAN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24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7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101519027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NAEEM SOHAIL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8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101519028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ABDULLAH BHATTI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59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19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101519031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HUZZAIR IBRAHIM MALIK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11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0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101519032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BILAL UMAR ARIF CH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21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1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21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101519033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SYED MUHAMMAD FAHAD WASTI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32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2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101519037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ZAIN KALIM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3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101519038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IJAZ SADIQ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24.5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4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101519040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ANUS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12.5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5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101519041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SHAHROSE ZAHID YAZDANI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6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101519044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SHAYAN UL HAQ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1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26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28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7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101519052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JAVAID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31.5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8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101519072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MIAN SHEIKH WASEEM AMJAD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20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24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69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29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101519082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BASHARAT ALI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17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30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0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30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22">
        <v>101519089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UMAR ZAFAR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6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1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32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101519226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AHMAD MUAZ TUFAIL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1672" sId="2" ref="A22:XFD22" action="deleteRow">
    <undo index="2" exp="area" ref3D="1" dr="$P$1:$P$1048576" dn="Z_4AA33006_30C9_4BDF_BF0C_53E67ECDF6E6_.wvu.Cols" sId="2"/>
    <undo index="1" exp="area" ref3D="1" dr="$L$1:$L$1048576" dn="Z_4AA33006_30C9_4BDF_BF0C_53E67ECDF6E6_.wvu.Cols" sId="2"/>
    <undo index="0" exp="area" ref3D="1" dr="$P$1:$P$1048576" dn="Z_DF641703_5C3F_45E8_B18C_AA3029C3DA4F_.wvu.Cols" sId="2"/>
    <rfmt sheetId="2" xfDxf="1" sqref="A22:XFD22" start="0" length="0">
      <dxf>
        <alignment horizontal="center" readingOrder="0"/>
      </dxf>
    </rfmt>
    <rcc rId="0" sId="2" dxf="1">
      <nc r="A22">
        <v>33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B22">
        <v>111619192</v>
      </nc>
      <ndxf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C22" t="inlineStr">
        <is>
          <t>MUHAMMAD UMAIR ARSHAD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D22">
        <v>2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">
        <v>5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F22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G22">
        <f>(20+SUM(D22:F22))/50*15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22">
        <v>4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I22">
        <v>9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J22">
        <v>8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K22">
        <f>(20+SUM(H22:J22))/50*10</f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M22">
        <f>L22/27*25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22">
        <f>M22+K22+G22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O22">
        <v>10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P22">
        <f>N22+O22</f>
      </nc>
      <ndxf>
        <numFmt numFmtId="164" formatCode="0.0"/>
        <alignment wrapText="1" readingOrder="0"/>
        <border outline="0">
          <left style="thin">
            <color rgb="FF000000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Q22">
        <f>CEILING(O22+N22+10,1)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22">
  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  </nc>
      <ndxf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673" sId="2">
    <oc r="O2" t="inlineStr">
      <is>
        <r>
          <t>Program:</t>
        </r>
        <r>
          <rPr>
            <sz val="11"/>
            <color theme="1"/>
            <rFont val="Calibri"/>
            <family val="2"/>
          </rPr>
          <t xml:space="preserve"> BS-EE</t>
        </r>
      </is>
    </oc>
    <nc r="O2" t="inlineStr">
      <is>
        <r>
          <t>Program:</t>
        </r>
        <r>
          <rPr>
            <sz val="11"/>
            <color theme="1"/>
            <rFont val="Calibri"/>
            <family val="2"/>
          </rPr>
          <t xml:space="preserve"> BS(H)</t>
        </r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43" sId="2">
    <nc r="Q21">
      <v>28</v>
    </nc>
  </rcc>
  <rcc rId="44" sId="2">
    <nc r="Q22">
      <v>16.5</v>
    </nc>
  </rcc>
  <rcc rId="45" sId="2">
    <nc r="Q23">
      <v>17.5</v>
    </nc>
  </rcc>
  <rcc rId="46" sId="2">
    <nc r="Q24">
      <v>14.5</v>
    </nc>
  </rcc>
  <rcc rId="47" sId="2">
    <nc r="Q25">
      <v>24</v>
    </nc>
  </rcc>
  <rcc rId="48" sId="2">
    <nc r="Q26">
      <v>17</v>
    </nc>
  </rcc>
  <rcc rId="49" sId="2">
    <nc r="Q27">
      <v>8</v>
    </nc>
  </rcc>
  <rcc rId="50" sId="2">
    <nc r="Q28">
      <v>10</v>
    </nc>
  </rcc>
  <rcc rId="51" sId="2">
    <nc r="Q29">
      <v>16</v>
    </nc>
  </rcc>
  <rcc rId="52" sId="2">
    <nc r="Q30">
      <v>32</v>
    </nc>
  </rcc>
  <rcc rId="53" sId="2">
    <nc r="Q31">
      <v>12</v>
    </nc>
  </rcc>
  <rcc rId="54" sId="2">
    <nc r="Q32">
      <v>24.5</v>
    </nc>
  </rcc>
  <rcc rId="55" sId="2">
    <nc r="Q33">
      <v>12.5</v>
    </nc>
  </rcc>
  <rcc rId="56" sId="2">
    <nc r="Q34">
      <v>17</v>
    </nc>
  </rcc>
  <rcc rId="57" sId="2">
    <nc r="Q35">
      <v>27</v>
    </nc>
  </rcc>
  <rcc rId="58" sId="2">
    <nc r="Q36">
      <v>31.5</v>
    </nc>
  </rcc>
  <rcc rId="59" sId="2">
    <nc r="Q37">
      <v>24</v>
    </nc>
  </rcc>
  <rcc rId="60" sId="2">
    <nc r="Q38">
      <v>30</v>
    </nc>
  </rcc>
  <rcc rId="61" sId="2">
    <nc r="Q39">
      <v>10</v>
    </nc>
  </rcc>
  <rcc rId="62" sId="2">
    <nc r="Q40">
      <v>0</v>
    </nc>
  </rcc>
  <rcc rId="63" sId="2">
    <nc r="Q41">
      <v>18</v>
    </nc>
  </rcc>
  <rcc rId="64" sId="2">
    <nc r="Q42">
      <v>10</v>
    </nc>
  </rcc>
  <rcc rId="65" sId="2">
    <oc r="Q11">
      <v>28</v>
    </oc>
    <nc r="Q11">
      <v>6</v>
    </nc>
  </rcc>
  <rcc rId="66" sId="2">
    <nc r="Q12">
      <v>7</v>
    </nc>
  </rcc>
  <rcc rId="67" sId="2">
    <nc r="Q13">
      <v>6</v>
    </nc>
  </rcc>
  <rcc rId="68" sId="2">
    <nc r="Q14">
      <v>6</v>
    </nc>
  </rcc>
  <rcc rId="69" sId="2">
    <nc r="Q15">
      <v>7</v>
    </nc>
  </rcc>
  <rcc rId="70" sId="2">
    <nc r="Q16">
      <v>16</v>
    </nc>
  </rcc>
  <rcc rId="71" sId="2">
    <nc r="Q17" t="inlineStr">
      <is>
        <t>I</t>
      </is>
    </nc>
  </rcc>
  <rcc rId="72" sId="2">
    <nc r="Q18">
      <v>13</v>
    </nc>
  </rcc>
  <rcc rId="73" sId="2">
    <nc r="Q19">
      <v>15</v>
    </nc>
  </rcc>
  <rcc rId="74" sId="2">
    <nc r="Q20">
      <v>13</v>
    </nc>
  </rcc>
  <rcc rId="75" sId="2">
    <nc r="R11">
      <f>P11+Q11</f>
    </nc>
  </rcc>
  <rcc rId="76" sId="2">
    <nc r="R12">
      <f>P12+Q12</f>
    </nc>
  </rcc>
  <rcc rId="77" sId="2">
    <nc r="R13">
      <f>P13+Q13</f>
    </nc>
  </rcc>
  <rcc rId="78" sId="2">
    <nc r="R14">
      <f>P14+Q14</f>
    </nc>
  </rcc>
  <rcc rId="79" sId="2">
    <nc r="R15">
      <f>P15+Q15</f>
    </nc>
  </rcc>
  <rcc rId="80" sId="2">
    <nc r="R16">
      <f>P16+Q16</f>
    </nc>
  </rcc>
  <rcc rId="81" sId="2">
    <nc r="R17">
      <f>P17+Q17</f>
    </nc>
  </rcc>
  <rcc rId="82" sId="2">
    <nc r="R18">
      <f>P18+Q18</f>
    </nc>
  </rcc>
  <rcc rId="83" sId="2">
    <nc r="R19">
      <f>P19+Q19</f>
    </nc>
  </rcc>
  <rcc rId="84" sId="2">
    <nc r="R20">
      <f>P20+Q20</f>
    </nc>
  </rcc>
  <rcc rId="85" sId="2">
    <nc r="R21">
      <f>P21+Q21</f>
    </nc>
  </rcc>
  <rcc rId="86" sId="2">
    <nc r="R22">
      <f>P22+Q22</f>
    </nc>
  </rcc>
  <rcc rId="87" sId="2">
    <nc r="R23">
      <f>P23+Q23</f>
    </nc>
  </rcc>
  <rcc rId="88" sId="2">
    <nc r="R24">
      <f>P24+Q24</f>
    </nc>
  </rcc>
  <rcc rId="89" sId="2">
    <nc r="R25">
      <f>P25+Q25</f>
    </nc>
  </rcc>
  <rcc rId="90" sId="2">
    <nc r="R26">
      <f>P26+Q26</f>
    </nc>
  </rcc>
  <rcc rId="91" sId="2">
    <nc r="R27">
      <f>P27+Q27</f>
    </nc>
  </rcc>
  <rcc rId="92" sId="2">
    <nc r="R28">
      <f>P28+Q28</f>
    </nc>
  </rcc>
  <rcc rId="93" sId="2">
    <nc r="R29">
      <f>P29+Q29</f>
    </nc>
  </rcc>
  <rcc rId="94" sId="2">
    <nc r="R30">
      <f>P30+Q30</f>
    </nc>
  </rcc>
  <rcc rId="95" sId="2">
    <nc r="R31">
      <f>P31+Q31</f>
    </nc>
  </rcc>
  <rcc rId="96" sId="2">
    <nc r="R32">
      <f>P32+Q32</f>
    </nc>
  </rcc>
  <rcc rId="97" sId="2">
    <nc r="R33">
      <f>P33+Q33</f>
    </nc>
  </rcc>
  <rcc rId="98" sId="2">
    <nc r="R34">
      <f>P34+Q34</f>
    </nc>
  </rcc>
  <rcc rId="99" sId="2">
    <nc r="R35">
      <f>P35+Q35</f>
    </nc>
  </rcc>
  <rcc rId="100" sId="2">
    <nc r="R36">
      <f>P36+Q36</f>
    </nc>
  </rcc>
  <rcc rId="101" sId="2">
    <nc r="R37">
      <f>P37+Q37</f>
    </nc>
  </rcc>
  <rcc rId="102" sId="2">
    <nc r="R38">
      <f>P38+Q38</f>
    </nc>
  </rcc>
  <rcc rId="103" sId="2">
    <nc r="R39">
      <f>P39+Q39</f>
    </nc>
  </rcc>
  <rcc rId="104" sId="2">
    <nc r="R40">
      <f>P40+Q40</f>
    </nc>
  </rcc>
  <rcc rId="105" sId="2">
    <nc r="R41">
      <f>P41+Q41</f>
    </nc>
  </rcc>
  <rcc rId="106" sId="2">
    <nc r="R42">
      <f>P42+Q42</f>
    </nc>
  </rcc>
  <rfmt sheetId="2" sqref="R10" start="0" length="0">
    <dxf>
      <font>
        <b val="0"/>
        <sz val="11"/>
        <color theme="1"/>
        <name val="Calibri"/>
        <scheme val="minor"/>
      </font>
    </dxf>
  </rfmt>
  <rcc rId="107" sId="2">
    <nc r="R10">
      <f>P10+Q10</f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0" sId="2">
    <nc r="Q10">
      <v>50</v>
    </nc>
  </rcc>
  <rcc rId="41" sId="2">
    <nc r="Q11">
      <v>28</v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39" sId="2">
    <oc r="F19">
      <v>0</v>
    </oc>
    <nc r="F19">
      <v>3</v>
    </nc>
  </rcc>
</revisions>
</file>

<file path=xl/revisions/revisionLog121111.xml><?xml version="1.0" encoding="utf-8"?>
<revisions xmlns="http://schemas.openxmlformats.org/spreadsheetml/2006/main" xmlns:r="http://schemas.openxmlformats.org/officeDocument/2006/relationships">
  <rcc rId="37" sId="2">
    <oc r="D16">
      <v>0</v>
    </oc>
    <nc r="D16">
      <v>5</v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825" sId="2">
    <oc r="Q12">
      <v>0</v>
    </oc>
    <nc r="Q12">
      <v>10</v>
    </nc>
  </rcc>
  <rcc rId="826" sId="2" odxf="1" dxf="1">
    <oc r="S12" t="inlineStr">
      <is>
        <t>SA</t>
      </is>
    </oc>
    <nc r="S12">
      <f>R12+10</f>
    </nc>
    <odxf>
      <border outline="0">
        <right/>
      </border>
    </odxf>
    <ndxf>
      <border outline="0">
        <right style="thin">
          <color rgb="FF000000"/>
        </right>
      </border>
    </ndxf>
  </rcc>
  <rcc rId="827" sId="2">
    <oc r="T42" t="inlineStr">
      <is>
        <t>A</t>
      </is>
    </oc>
    <nc r="T42" t="inlineStr">
      <is>
        <t>A-</t>
      </is>
    </nc>
  </rcc>
  <rcc rId="828" sId="2">
    <oc r="T18" t="inlineStr">
      <is>
        <t>C-</t>
      </is>
    </oc>
    <nc r="T18"/>
  </rcc>
  <rcc rId="829" sId="2">
    <oc r="T19" t="inlineStr">
      <is>
        <t>C-</t>
      </is>
    </oc>
    <nc r="T19"/>
  </rcc>
  <rcc rId="830" sId="2">
    <oc r="T41" t="inlineStr">
      <is>
        <t>A</t>
      </is>
    </oc>
    <nc r="T41" t="inlineStr">
      <is>
        <t>B+</t>
      </is>
    </nc>
  </rcc>
  <rcc rId="831" sId="2">
    <oc r="T37" t="inlineStr">
      <is>
        <t>A-</t>
      </is>
    </oc>
    <nc r="T37" t="inlineStr">
      <is>
        <t>B+</t>
      </is>
    </nc>
  </rcc>
  <rcc rId="832" sId="2">
    <oc r="T38" t="inlineStr">
      <is>
        <t>A-</t>
      </is>
    </oc>
    <nc r="T38" t="inlineStr">
      <is>
        <t>B+</t>
      </is>
    </nc>
  </rcc>
  <rcc rId="833" sId="2">
    <oc r="T39" t="inlineStr">
      <is>
        <t>A</t>
      </is>
    </oc>
    <nc r="T39" t="inlineStr">
      <is>
        <t>B+</t>
      </is>
    </nc>
  </rcc>
  <rcc rId="834" sId="2">
    <oc r="T40" t="inlineStr">
      <is>
        <t>A</t>
      </is>
    </oc>
    <nc r="T40" t="inlineStr">
      <is>
        <t>B+</t>
      </is>
    </nc>
  </rcc>
  <rcc rId="835" sId="2">
    <oc r="T35" t="inlineStr">
      <is>
        <t>B+</t>
      </is>
    </oc>
    <nc r="T35" t="inlineStr">
      <is>
        <t>B</t>
      </is>
    </nc>
  </rcc>
  <rcc rId="836" sId="2">
    <oc r="T36" t="inlineStr">
      <is>
        <t>B+</t>
      </is>
    </oc>
    <nc r="T36" t="inlineStr">
      <is>
        <t>B</t>
      </is>
    </nc>
  </rcc>
  <rcc rId="837" sId="2">
    <oc r="T32" t="inlineStr">
      <is>
        <t>B</t>
      </is>
    </oc>
    <nc r="T32" t="inlineStr">
      <is>
        <t>B-</t>
      </is>
    </nc>
  </rcc>
  <rcc rId="838" sId="2">
    <oc r="T33" t="inlineStr">
      <is>
        <t>B</t>
      </is>
    </oc>
    <nc r="T33" t="inlineStr">
      <is>
        <t>B-</t>
      </is>
    </nc>
  </rcc>
  <rcc rId="839" sId="2">
    <oc r="T34" t="inlineStr">
      <is>
        <t>B</t>
      </is>
    </oc>
    <nc r="T34" t="inlineStr">
      <is>
        <t>B-</t>
      </is>
    </nc>
  </rcc>
  <rcc rId="840" sId="2">
    <oc r="T28" t="inlineStr">
      <is>
        <t>B-</t>
      </is>
    </oc>
    <nc r="T28" t="inlineStr">
      <is>
        <t>C+</t>
      </is>
    </nc>
  </rcc>
  <rcc rId="841" sId="2">
    <oc r="T29" t="inlineStr">
      <is>
        <t>B-</t>
      </is>
    </oc>
    <nc r="T29" t="inlineStr">
      <is>
        <t>C+</t>
      </is>
    </nc>
  </rcc>
  <rcc rId="842" sId="2">
    <oc r="T30" t="inlineStr">
      <is>
        <t>B-</t>
      </is>
    </oc>
    <nc r="T30" t="inlineStr">
      <is>
        <t>C+</t>
      </is>
    </nc>
  </rcc>
  <rcc rId="843" sId="2">
    <oc r="T31" t="inlineStr">
      <is>
        <t>B-</t>
      </is>
    </oc>
    <nc r="T31" t="inlineStr">
      <is>
        <t>C+</t>
      </is>
    </nc>
  </rcc>
  <rcc rId="844" sId="2">
    <oc r="T24" t="inlineStr">
      <is>
        <t>C+</t>
      </is>
    </oc>
    <nc r="T24" t="inlineStr">
      <is>
        <t>C</t>
      </is>
    </nc>
  </rcc>
  <rcc rId="845" sId="2">
    <oc r="T25" t="inlineStr">
      <is>
        <t>C+</t>
      </is>
    </oc>
    <nc r="T25" t="inlineStr">
      <is>
        <t>C</t>
      </is>
    </nc>
  </rcc>
  <rcc rId="846" sId="2">
    <oc r="T26" t="inlineStr">
      <is>
        <t>C+</t>
      </is>
    </oc>
    <nc r="T26" t="inlineStr">
      <is>
        <t>C</t>
      </is>
    </nc>
  </rcc>
  <rcc rId="847" sId="2">
    <oc r="T27" t="inlineStr">
      <is>
        <t>C+</t>
      </is>
    </oc>
    <nc r="T27" t="inlineStr">
      <is>
        <t>C</t>
      </is>
    </nc>
  </rcc>
  <rcc rId="848" sId="2">
    <oc r="T21" t="inlineStr">
      <is>
        <t>C</t>
      </is>
    </oc>
    <nc r="T21" t="inlineStr">
      <is>
        <t>C-</t>
      </is>
    </nc>
  </rcc>
  <rcc rId="849" sId="2">
    <oc r="T22" t="inlineStr">
      <is>
        <t>C</t>
      </is>
    </oc>
    <nc r="T22" t="inlineStr">
      <is>
        <t>C-</t>
      </is>
    </nc>
  </rcc>
  <rcc rId="850" sId="2">
    <oc r="T23" t="inlineStr">
      <is>
        <t>C</t>
      </is>
    </oc>
    <nc r="T23" t="inlineStr">
      <is>
        <t>C-</t>
      </is>
    </nc>
  </rcc>
  <rcc rId="851" sId="2">
    <oc r="T12" t="inlineStr">
      <is>
        <t>SA</t>
      </is>
    </oc>
    <nc r="T12" t="inlineStr">
      <is>
        <t>F</t>
      </is>
    </nc>
  </rcc>
  <ris rId="852" sheetId="4" name="[EE_310_A.xlsx]Sheet2" sheetPosition="3"/>
  <rcc rId="853" sId="4">
    <nc r="A4">
      <v>90</v>
    </nc>
  </rcc>
  <rcc rId="854" sId="4">
    <nc r="B4">
      <v>100</v>
    </nc>
  </rcc>
  <rrc rId="855" sId="4" eol="1" ref="A5:XFD5" action="insertRow"/>
  <rcc rId="856" sId="4">
    <nc r="A5">
      <v>75</v>
    </nc>
  </rcc>
  <rrc rId="857" sId="4" eol="1" ref="A6:XFD6" action="insertRow"/>
  <rcc rId="858" sId="4">
    <nc r="A6">
      <v>65</v>
    </nc>
  </rcc>
  <rrc rId="859" sId="4" eol="1" ref="A7:XFD7" action="insertRow"/>
  <rcc rId="860" sId="4">
    <nc r="A7">
      <v>60</v>
    </nc>
  </rcc>
  <rrc rId="861" sId="4" eol="1" ref="A8:XFD8" action="insertRow"/>
  <rcc rId="862" sId="4">
    <nc r="A8">
      <v>55</v>
    </nc>
  </rcc>
  <rrc rId="863" sId="4" eol="1" ref="A9:XFD9" action="insertRow"/>
  <rcc rId="864" sId="4">
    <nc r="A9">
      <v>51</v>
    </nc>
  </rcc>
  <rrc rId="865" sId="4" eol="1" ref="A10:XFD10" action="insertRow"/>
  <rcc rId="866" sId="4">
    <nc r="A10">
      <v>45</v>
    </nc>
  </rcc>
  <rrc rId="867" sId="4" eol="1" ref="A11:XFD11" action="insertRow"/>
  <rcc rId="868" sId="4">
    <nc r="A11">
      <v>40</v>
    </nc>
  </rcc>
  <rrc rId="869" sId="4" eol="1" ref="A12:XFD12" action="insertRow"/>
  <rcc rId="870" sId="4">
    <nc r="A12">
      <v>39</v>
    </nc>
  </rcc>
  <rcc rId="871" sId="4">
    <nc r="B5">
      <f>A4-1</f>
    </nc>
  </rcc>
  <rcc rId="872" sId="4">
    <nc r="B6">
      <f>A5-1</f>
    </nc>
  </rcc>
  <rcc rId="873" sId="4">
    <nc r="B7">
      <f>A6-1</f>
    </nc>
  </rcc>
  <rcc rId="874" sId="4">
    <nc r="B8">
      <f>A7-1</f>
    </nc>
  </rcc>
  <rcc rId="875" sId="4">
    <nc r="B9">
      <f>A8-1</f>
    </nc>
  </rcc>
  <rcc rId="876" sId="4">
    <nc r="B10">
      <f>A9-1</f>
    </nc>
  </rcc>
  <rcc rId="877" sId="4">
    <nc r="B11">
      <f>A10-1</f>
    </nc>
  </rcc>
  <rcc rId="878" sId="4">
    <nc r="B12">
      <f>A11-1</f>
    </nc>
  </rcc>
  <rrc rId="879" sId="4" ref="C1:C1048576" action="insertCol"/>
  <rcc rId="880" sId="4">
    <nc r="C4" t="inlineStr">
      <is>
        <t>A</t>
      </is>
    </nc>
  </rcc>
  <rcc rId="881" sId="4">
    <nc r="C5" t="inlineStr">
      <is>
        <t>A-</t>
      </is>
    </nc>
  </rcc>
  <rcc rId="882" sId="4">
    <nc r="C6" t="inlineStr">
      <is>
        <t>B+</t>
      </is>
    </nc>
  </rcc>
  <rcc rId="883" sId="4">
    <nc r="C7" t="inlineStr">
      <is>
        <t>B+</t>
      </is>
    </nc>
  </rcc>
  <rcc rId="884" sId="4">
    <nc r="C8" t="inlineStr">
      <is>
        <t>B-</t>
      </is>
    </nc>
  </rcc>
  <rcc rId="885" sId="4">
    <nc r="C9" t="inlineStr">
      <is>
        <t>C+</t>
      </is>
    </nc>
  </rcc>
  <rcc rId="886" sId="4">
    <nc r="C10" t="inlineStr">
      <is>
        <t>C</t>
      </is>
    </nc>
  </rcc>
  <rcc rId="887" sId="4">
    <nc r="C11" t="inlineStr">
      <is>
        <t>C-</t>
      </is>
    </nc>
  </rcc>
  <rcc rId="888" sId="4">
    <nc r="C12" t="inlineStr">
      <is>
        <t>F</t>
      </is>
    </nc>
  </rcc>
  <rfmt sheetId="4" xfDxf="1" sqref="E4" start="0" length="0"/>
  <rfmt sheetId="4" xfDxf="1" sqref="E5" start="0" length="0"/>
  <rfmt sheetId="4" xfDxf="1" sqref="E6" start="0" length="0"/>
  <rfmt sheetId="4" xfDxf="1" sqref="E7" start="0" length="0"/>
  <rfmt sheetId="4" xfDxf="1" sqref="E8" start="0" length="0"/>
  <rcc rId="889" sId="4">
    <nc r="D4">
      <v>40</v>
    </nc>
  </rcc>
  <rcc rId="890" sId="4">
    <nc r="D5">
      <v>40</v>
    </nc>
  </rcc>
  <rcc rId="891" sId="4">
    <nc r="D6">
      <v>40</v>
    </nc>
  </rcc>
  <rcc rId="892" sId="4">
    <nc r="D7">
      <v>40</v>
    </nc>
  </rcc>
  <rcc rId="893" sId="4">
    <nc r="D8">
      <v>40</v>
    </nc>
  </rcc>
  <rcc rId="894" sId="4">
    <nc r="D9">
      <v>40</v>
    </nc>
  </rcc>
  <rcc rId="895" sId="4">
    <nc r="D10">
      <v>40</v>
    </nc>
  </rcc>
  <rcc rId="896" sId="4">
    <nc r="D11">
      <v>40</v>
    </nc>
  </rcc>
  <rcc rId="897" sId="4">
    <nc r="D12">
      <v>40</v>
    </nc>
  </rcc>
  <rcc rId="898" sId="4">
    <nc r="E5">
      <f>IF(AND(D5&gt;=$A$4, D5&lt;=$B$4),$C$4,IF(AND(D5&gt;=$A$5, D5&lt;=$B$5),$C$5,IF(AND(D5&gt;=$A$6,
D5&lt;=$B$6),$C$6,IF(AND(D5&gt;=$A$7, D5&lt;=$B$7),$C$7,IF(AND(D5&gt;=$A$8, D5&lt;=$B$8),$C$8,IF(AND(D5&gt;=$A$9,
D5&lt;=$B$9),$C$9,IF(AND(D5&gt;=$A$10, D5&lt;=$B$10),$C$10,IF(AND(D5&gt;=$A$11, D5&lt;=$B$11),$C$11,"F"))))))))</f>
    </nc>
  </rcc>
  <rcc rId="899" sId="4">
    <nc r="E6">
      <f>IF(AND(D6&gt;=$A$4, D6&lt;=$B$4),$C$4,IF(AND(D6&gt;=$A$5, D6&lt;=$B$5),$C$5,IF(AND(D6&gt;=$A$6,
D6&lt;=$B$6),$C$6,IF(AND(D6&gt;=$A$7, D6&lt;=$B$7),$C$7,IF(AND(D6&gt;=$A$8, D6&lt;=$B$8),$C$8,IF(AND(D6&gt;=$A$9,
D6&lt;=$B$9),$C$9,IF(AND(D6&gt;=$A$10, D6&lt;=$B$10),$C$10,IF(AND(D6&gt;=$A$11, D6&lt;=$B$11),$C$11,"F"))))))))</f>
    </nc>
  </rcc>
  <rcc rId="900" sId="4">
    <nc r="E7">
      <f>IF(AND(D7&gt;=$A$4, D7&lt;=$B$4),$C$4,IF(AND(D7&gt;=$A$5, D7&lt;=$B$5),$C$5,IF(AND(D7&gt;=$A$6,
D7&lt;=$B$6),$C$6,IF(AND(D7&gt;=$A$7, D7&lt;=$B$7),$C$7,IF(AND(D7&gt;=$A$8, D7&lt;=$B$8),$C$8,IF(AND(D7&gt;=$A$9,
D7&lt;=$B$9),$C$9,IF(AND(D7&gt;=$A$10, D7&lt;=$B$10),$C$10,IF(AND(D7&gt;=$A$11, D7&lt;=$B$11),$C$11,"F"))))))))</f>
    </nc>
  </rcc>
  <rcc rId="901" sId="4">
    <nc r="E10">
      <f>IF(AND(D10&gt;=$A$4, D10&lt;=$B$4),$C$4,IF(AND(D10&gt;=$A$5, D10&lt;=$B$5),$C$5,IF(AND(D10&gt;=$A$6,
D10&lt;=$B$6),$C$6,IF(AND(D10&gt;=$A$7, D10&lt;=$B$7),$C$7,IF(AND(D10&gt;=$A$8, D10&lt;=$B$8),$C$8,IF(AND(D10&gt;=$A$9,
D10&lt;=$B$9),$C$9,IF(AND(D10&gt;=$A$10, D10&lt;=$B$10),$C$10,IF(AND(D10&gt;=$A$11, D10&lt;=$B$11),$C$11,"F"))))))))</f>
    </nc>
  </rcc>
  <rcc rId="902" sId="4">
    <nc r="E12">
      <f>IF(AND(D12&gt;=$A$4, D12&lt;=$B$4),$C$4,IF(AND(D12&gt;=$A$5, D12&lt;=$B$5),$C$5,IF(AND(D12&gt;=$A$6,
D12&lt;=$B$6),$C$6,IF(AND(D12&gt;=$A$7, D12&lt;=$B$7),$C$7,IF(AND(D12&gt;=$A$8, D12&lt;=$B$8),$C$8,IF(AND(D12&gt;=$A$9,
D12&lt;=$B$9),$C$9,IF(AND(D12&gt;=$A$10, D12&lt;=$B$10),$C$10,IF(AND(D12&gt;=$A$11, D12&lt;=$B$11),$C$11,"F"))))))))</f>
    </nc>
  </rcc>
  <rcc rId="903" sId="4">
    <nc r="E9">
      <f>IF(AND(D9&gt;=$A$4, D9&lt;=$B$4),$C$4,IF(AND(D9&gt;=$A$5, D9&lt;=$B$5),$C$5,IF(AND(D9&gt;=$A$6,
D9&lt;=$B$6),$C$6,IF(AND(D9&gt;=$A$7, D9&lt;=$B$7),$C$7,IF(AND(D9&gt;=$A$8, D9&lt;=$B$8),$C$8,IF(AND(D9&gt;=$A$9,
D9&lt;=$B$9),$C$9,IF(AND(D9&gt;=$A$10, D9&lt;=$B$10),$C$10,IF(AND(D9&gt;=$A$11, D9&lt;=$B$11),$C$11,"F"))))))))</f>
    </nc>
  </rcc>
  <rcc rId="904" sId="4">
    <nc r="E4">
      <f>IF(AND(D4&gt;=$A$4, D4&lt;=$B$4),$C$4,IF(AND(D4&gt;=$A$5, D4&lt;=$B$5),$C$5,IF(AND(D4&gt;=$A$6,
D4&lt;=$B$6),$C$6,IF(AND(D4&gt;=$A$7, D4&lt;=$B$7),$C$7,IF(AND(D4&gt;=$A$8, D4&lt;=$B$8),$C$8,IF(AND(D4&gt;=$A$9,
D4&lt;=$B$9),$C$9,IF(AND(D4&gt;=$A$10, D4&lt;=$B$10),$C$10,IF(AND(D4&gt;=$A$11, D4&lt;=$B$11),$C$11,"F"))))))))</f>
    </nc>
  </rcc>
  <rcc rId="905" sId="4">
    <nc r="E8">
      <f>IF(AND(D8&gt;=$A$4, D8&lt;=$B$4),$C$4,IF(AND(D8&gt;=$A$5, D8&lt;=$B$5),$C$5,IF(AND(D8&gt;=$A$6,
D8&lt;=$B$6),$C$6,IF(AND(D8&gt;=$A$7, D8&lt;=$B$7),$C$7,IF(AND(D8&gt;=$A$8, D8&lt;=$B$8),$C$8,IF(AND(D8&gt;=$A$9,
D8&lt;=$B$9),$C$9,IF(AND(D8&gt;=$A$10, D8&lt;=$B$10),$C$10,IF(AND(D8&gt;=$A$11, D8&lt;=$B$11),$C$11,"F"))))))))</f>
    </nc>
  </rcc>
  <rcc rId="906" sId="4">
    <nc r="E11">
      <f>IF(AND(D11&gt;=$A$4, D11&lt;=$B$4),$C$4,IF(AND(D11&gt;=$A$5, D11&lt;=$B$5),$C$5,IF(AND(D11&gt;=$A$6,
D11&lt;=$B$6),$C$6,IF(AND(D11&gt;=$A$7, D11&lt;=$B$7),$C$7,IF(AND(D11&gt;=$A$8, D11&lt;=$B$8),$C$8,IF(AND(D11&gt;=$A$9,
D11&lt;=$B$9),$C$9,IF(AND(D11&gt;=$A$10, D11&lt;=$B$10),$C$10,IF(AND(D11&gt;=$A$11, D11&lt;=$B$11),$C$11,"F"))))))))</f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Adjustment!$R:$R</formula>
    <oldFormula>Adjustment!$R:$R</oldFormula>
  </rdn>
  <rcv guid="{4AA33006-30C9-4BDF-BF0C-53E67ECDF6E6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713" sId="2">
    <nc r="T12">
      <f>IF(R12&lt;$T$10,1,"")</f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2" sqref="T9" start="0" length="0">
    <dxf>
      <font>
        <b/>
        <sz val="11"/>
        <color theme="1"/>
        <name val="Calibri"/>
        <scheme val="minor"/>
      </font>
      <alignment wrapText="1" readingOrder="0"/>
      <border outline="0">
        <left style="thin">
          <color rgb="FF000000"/>
        </left>
        <right/>
        <top style="thin">
          <color rgb="FF000000"/>
        </top>
        <bottom/>
      </border>
    </dxf>
  </rfmt>
  <ris rId="154" sheetId="3" name="[EE_310_A.xlsx]Sheet1" sheetPosition="2"/>
  <rcc rId="155" sId="3" odxf="1" dxf="1">
    <nc r="A1" t="inlineStr">
      <is>
        <t>S.No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cc rId="156" sId="3" odxf="1" dxf="1">
    <nc r="B1" t="inlineStr">
      <is>
        <t xml:space="preserve">Participant Id: 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cc rId="157" sId="3" odxf="1" dxf="1">
    <nc r="C1" t="inlineStr">
      <is>
        <t>Participant Name: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</border>
    </odxf>
    <ndxf>
      <font>
        <b/>
        <sz val="11"/>
        <color theme="1"/>
        <name val="Calibri"/>
        <scheme val="minor"/>
      </font>
      <alignment horizontal="left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ndxf>
  </rcc>
  <rcc rId="158" sId="3" odxf="1" dxf="1">
    <nc r="D1" t="inlineStr">
      <is>
        <t>Quizes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ndxf>
  </rcc>
  <rfmt sheetId="3" sqref="E1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top style="thin">
          <color rgb="FF000000"/>
        </top>
        <bottom style="thin">
          <color rgb="FF000000"/>
        </bottom>
      </border>
    </dxf>
  </rfmt>
  <rfmt sheetId="3" sqref="F1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159" sId="3" odxf="1" dxf="1">
    <nc r="G1" t="inlineStr">
      <is>
        <t>Total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0" sId="3" odxf="1" dxf="1">
    <nc r="H1" t="inlineStr">
      <is>
        <t>Assignments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ndxf>
  </rcc>
  <rfmt sheetId="3" sqref="I1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top style="thin">
          <color rgb="FF000000"/>
        </top>
        <bottom style="thin">
          <color rgb="FF000000"/>
        </bottom>
      </border>
    </dxf>
  </rfmt>
  <rfmt sheetId="3" sqref="J1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161" sId="3" odxf="1" dxf="1">
    <nc r="K1" t="inlineStr">
      <is>
        <t>Total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2" sId="3" odxf="1" dxf="1">
    <nc r="L1" t="inlineStr">
      <is>
        <t>Attnd: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3" sId="3" odxf="1" dxf="1">
    <nc r="M1" t="inlineStr">
      <is>
        <t>CP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4" sId="3" odxf="1" dxf="1">
    <nc r="N1" t="inlineStr">
      <is>
        <t>Project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5" sId="3" odxf="1" dxf="1">
    <nc r="O1" t="inlineStr">
      <is>
        <t>Mid Term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6" sId="3" odxf="1" dxf="1">
    <nc r="P1" t="inlineStr">
      <is>
        <t xml:space="preserve">Sessional Total 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7" sId="3" odxf="1" dxf="1">
    <nc r="Q1" t="inlineStr">
      <is>
        <t xml:space="preserve">End Term 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8" sId="3" odxf="1" dxf="1">
    <nc r="R1" t="inlineStr">
      <is>
        <t xml:space="preserve">Total Marks 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69" sId="3" odxf="1" dxf="1">
    <nc r="S1" t="inlineStr">
      <is>
        <t>Grade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top style="thin">
          <color rgb="FF000000"/>
        </top>
      </border>
    </ndxf>
  </rcc>
  <rcc rId="170" sId="3" odxf="1" dxf="1">
    <nc r="T1" t="inlineStr">
      <is>
        <t>Cutoff</t>
      </is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top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top style="thin">
          <color rgb="FF000000"/>
        </top>
      </border>
    </ndxf>
  </rcc>
  <rfmt sheetId="3" sqref="A2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</rfmt>
  <rfmt sheetId="3" sqref="B2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</rfmt>
  <rfmt sheetId="3" sqref="C2" start="0" length="0">
    <dxf>
      <font>
        <b/>
        <sz val="11"/>
        <color theme="1"/>
        <name val="Calibri"/>
        <scheme val="minor"/>
      </font>
      <alignment horizontal="left" vertical="top" wrapText="1" readingOrder="0"/>
      <border outline="0">
        <left style="thin">
          <color rgb="FF000000"/>
        </left>
        <right style="thin">
          <color rgb="FF000000"/>
        </right>
        <bottom style="thin">
          <color rgb="FF000000"/>
        </bottom>
      </border>
    </dxf>
  </rfmt>
  <rcc rId="171" sId="3" odxf="1" dxf="1">
    <nc r="D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2" sId="3" odxf="1" dxf="1">
    <nc r="E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3" sId="3" odxf="1" dxf="1">
    <nc r="F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4" sId="3" odxf="1" dxf="1">
    <nc r="G2">
      <f>SUM(D2:F2)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5" sId="3" odxf="1" dxf="1">
    <nc r="H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6" sId="3" odxf="1" dxf="1">
    <nc r="I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7" sId="3" odxf="1" dxf="1">
    <nc r="J2">
      <v>10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78" sId="3" odxf="1" dxf="1">
    <nc r="K2">
      <f>SUM(H2:J2)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" start="0" length="0">
    <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179" sId="3" odxf="1" dxf="1">
    <nc r="O2">
      <v>40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0" sId="3" odxf="1" dxf="1">
    <nc r="P2">
      <f>O2/40*20+K2/30*15+G2/30*15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1" sId="3" odxf="1" dxf="1">
    <nc r="Q2">
      <v>50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2" sId="3" odxf="1" dxf="1">
    <nc r="R2">
      <f>P2+Q2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" start="0" length="0">
    <dxf>
      <alignment horizontal="center" vertical="top" wrapText="1" readingOrder="0"/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</rfmt>
  <rcc rId="183" sId="3" odxf="1" dxf="1">
    <nc r="T2">
      <v>40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84" sId="3" odxf="1" dxf="1">
    <nc r="A3">
      <v>30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5" sId="3" odxf="1" dxf="1">
    <nc r="B3">
      <v>101519149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6" sId="3" odxf="1" dxf="1">
    <nc r="C3" t="inlineStr">
      <is>
        <t>MUHAMMAD ZABAIR YASEEN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7" sId="3" odxf="1" dxf="1">
    <nc r="D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8" sId="3" odxf="1" dxf="1">
    <nc r="E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89" sId="3" odxf="1" dxf="1">
    <nc r="F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0" sId="3" odxf="1" dxf="1">
    <nc r="G3">
      <f>SUM(D3:F3)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1" sId="3" odxf="1" dxf="1">
    <nc r="H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2" sId="3" odxf="1" dxf="1">
    <nc r="I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3" sId="3" odxf="1" dxf="1">
    <nc r="J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4" sId="3" odxf="1" dxf="1">
    <nc r="K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195" sId="3" odxf="1" dxf="1">
    <nc r="O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6" sId="3" odxf="1" dxf="1">
    <nc r="P3">
      <f>O3/40*20+K3/30*15+G3/30*15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7" sId="3" odxf="1" dxf="1">
    <nc r="Q3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198" sId="3" odxf="1" dxf="1">
    <nc r="R3">
      <f>P3+Q3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3" start="0" length="0">
    <dxf>
      <alignment horizontal="center" vertical="top" wrapText="1" readingOrder="0"/>
      <border outline="0">
        <left style="thin">
          <color rgb="FF000000"/>
        </left>
        <top style="thin">
          <color rgb="FF000000"/>
        </top>
        <bottom style="thin">
          <color rgb="FF000000"/>
        </bottom>
      </border>
    </dxf>
  </rfmt>
  <rcc rId="199" sId="3" odxf="1" dxf="1">
    <nc r="T3">
      <f>IF(R3&lt;$T$10,1,"")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3" odxf="1" dxf="1">
    <nc r="A4">
      <v>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1" sId="3" odxf="1" dxf="1">
    <nc r="B4">
      <v>70920034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2" sId="3" odxf="1" dxf="1">
    <nc r="C4" t="inlineStr">
      <is>
        <t>Kamil Humayun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3" sId="3" odxf="1" dxf="1">
    <nc r="D4">
      <v>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4" sId="3" odxf="1" dxf="1">
    <nc r="E4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5" sId="3" odxf="1" dxf="1">
    <nc r="F4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6" sId="3" odxf="1" dxf="1">
    <nc r="G4">
      <f>SUM(D4:F4)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7" sId="3" odxf="1" dxf="1">
    <nc r="H4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8" sId="3" odxf="1" dxf="1">
    <nc r="I4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09" sId="3" odxf="1" dxf="1">
    <nc r="J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0" sId="3" odxf="1" dxf="1">
    <nc r="K4">
      <f>SUM(H4:J4)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11" sId="3" odxf="1" dxf="1">
    <nc r="O4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2" sId="3" odxf="1" dxf="1">
    <nc r="P4">
      <f>O4/40*20+K4/30*15+G4/30*15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3" sId="3" odxf="1" dxf="1">
    <nc r="Q4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4" sId="3" odxf="1" dxf="1">
    <nc r="R4">
      <f>P4+Q4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15" sId="3" odxf="1" dxf="1">
    <nc r="T4">
      <f>IF(R4&lt;$T$10,1,"")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16" sId="3" odxf="1" dxf="1">
    <nc r="A5">
      <v>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7" sId="3" odxf="1" dxf="1">
    <nc r="B5">
      <v>71020197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8" sId="3" odxf="1" dxf="1">
    <nc r="C5" t="inlineStr">
      <is>
        <t>Shamail Ahmed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19" sId="3" odxf="1" dxf="1">
    <nc r="D5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0" sId="3" odxf="1" dxf="1">
    <nc r="E5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1" sId="3" odxf="1" dxf="1">
    <nc r="F5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2" sId="3" odxf="1" dxf="1">
    <nc r="G5">
      <f>SUM(D5:F5)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3" sId="3" odxf="1" dxf="1">
    <nc r="H5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4" sId="3" odxf="1" dxf="1">
    <nc r="I5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5" sId="3" odxf="1" dxf="1">
    <nc r="J5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6" sId="3" odxf="1" dxf="1">
    <nc r="K5">
      <f>SUM(H5:J5)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27" sId="3" odxf="1" dxf="1">
    <nc r="O5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8" sId="3" odxf="1" dxf="1">
    <nc r="P5">
      <f>O5/40*20+K5/30*15+G5/30*15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29" sId="3" odxf="1" dxf="1">
    <nc r="Q5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0" sId="3" odxf="1" dxf="1">
    <nc r="R5">
      <f>P5+Q5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31" sId="3" odxf="1" dxf="1">
    <nc r="T5">
      <f>IF(R5&lt;$T$10,1,"")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32" sId="3" odxf="1" dxf="1">
    <nc r="A6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3" sId="3" odxf="1" dxf="1">
    <nc r="B6">
      <v>81120089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4" sId="3" odxf="1" dxf="1">
    <nc r="C6" t="inlineStr">
      <is>
        <t>Rizwan Fazil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5" sId="3" odxf="1" dxf="1">
    <nc r="D6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6" sId="3" odxf="1" dxf="1">
    <nc r="E6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7" sId="3" odxf="1" dxf="1">
    <nc r="F6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8" sId="3" odxf="1" dxf="1">
    <nc r="G6">
      <f>SUM(D6:F6)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39" sId="3" odxf="1" dxf="1">
    <nc r="H6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0" sId="3" odxf="1" dxf="1">
    <nc r="I6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1" sId="3" odxf="1" dxf="1">
    <nc r="J6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2" sId="3" odxf="1" dxf="1">
    <nc r="K6">
      <f>SUM(H6:J6)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43" sId="3" odxf="1" dxf="1">
    <nc r="O6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4" sId="3" odxf="1" dxf="1">
    <nc r="P6">
      <f>O6/40*20+K6/30*15+G6/30*15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5" sId="3" odxf="1" dxf="1">
    <nc r="Q6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6" sId="3" odxf="1" dxf="1">
    <nc r="R6">
      <f>P6+Q6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47" sId="3" odxf="1" dxf="1">
    <nc r="T6">
      <f>IF(R6&lt;$T$10,1,"")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8" sId="3" odxf="1" dxf="1">
    <nc r="A7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49" sId="3" odxf="1" dxf="1">
    <nc r="B7">
      <v>91320032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0" sId="3" odxf="1" dxf="1">
    <nc r="C7" t="inlineStr">
      <is>
        <t>Hafiz Ussaid Hassan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1" sId="3" odxf="1" dxf="1">
    <nc r="D7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2" sId="3" odxf="1" dxf="1">
    <nc r="E7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3" sId="3" odxf="1" dxf="1">
    <nc r="F7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4" sId="3" odxf="1" dxf="1">
    <nc r="G7">
      <f>SUM(D7:F7)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5" sId="3" odxf="1" dxf="1">
    <nc r="H7">
      <v>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6" sId="3" odxf="1" dxf="1">
    <nc r="I7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7" sId="3" odxf="1" dxf="1">
    <nc r="J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58" sId="3" odxf="1" dxf="1">
    <nc r="K7">
      <f>SUM(H7:J7)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59" sId="3" odxf="1" dxf="1">
    <nc r="O7">
      <v>11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0" sId="3" odxf="1" dxf="1">
    <nc r="P7">
      <f>O7/40*20+K7/30*15+G7/30*15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1" sId="3" odxf="1" dxf="1">
    <nc r="Q7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2" sId="3" odxf="1" dxf="1">
    <nc r="R7">
      <f>P7+Q7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63" sId="3" odxf="1" dxf="1">
    <nc r="T7">
      <f>IF(R7&lt;$T$10,1,"")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64" sId="3" odxf="1" dxf="1">
    <nc r="A8">
      <v>17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5" sId="3" odxf="1" dxf="1">
    <nc r="B8">
      <v>101519028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6" sId="3" odxf="1" dxf="1">
    <nc r="C8" t="inlineStr">
      <is>
        <t>MUHAMMAD ABDULLAH BHATTI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7" sId="3" odxf="1" dxf="1">
    <nc r="D8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8" sId="3" odxf="1" dxf="1">
    <nc r="E8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69" sId="3" odxf="1" dxf="1">
    <nc r="F8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0" sId="3" odxf="1" dxf="1">
    <nc r="G8">
      <f>SUM(D8:F8)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1" sId="3" odxf="1" dxf="1">
    <nc r="H8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2" sId="3" odxf="1" dxf="1">
    <nc r="I8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3" sId="3" odxf="1" dxf="1">
    <nc r="J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4" sId="3" odxf="1" dxf="1">
    <nc r="K8">
      <f>SUM(H8:J8)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75" sId="3" odxf="1" dxf="1">
    <nc r="O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6" sId="3" odxf="1" dxf="1">
    <nc r="P8">
      <f>O8/40*20+K8/30*15+G8/30*15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7" sId="3" odxf="1" dxf="1">
    <nc r="Q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78" sId="3" odxf="1" dxf="1">
    <nc r="R8">
      <f>P8+Q8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79" sId="3" odxf="1" dxf="1">
    <nc r="T8">
      <f>IF(R8&lt;$T$10,1,"")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80" sId="3" odxf="1" dxf="1">
    <nc r="A9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1" sId="3" odxf="1" dxf="1">
    <nc r="B9">
      <v>91420067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2" sId="3" odxf="1" dxf="1">
    <nc r="C9" t="inlineStr">
      <is>
        <t>Taimoor Talat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3" sId="3" odxf="1" dxf="1">
    <nc r="D9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4" sId="3" odxf="1" dxf="1">
    <nc r="E9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5" sId="3" odxf="1" dxf="1">
    <nc r="F9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6" sId="3" odxf="1" dxf="1">
    <nc r="G9">
      <f>SUM(D9:F9)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7" sId="3" odxf="1" dxf="1">
    <nc r="H9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8" sId="3" odxf="1" dxf="1">
    <nc r="I9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89" sId="3" odxf="1" dxf="1">
    <nc r="J9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0" sId="3" odxf="1" dxf="1">
    <nc r="K9">
      <f>SUM(H9:J9)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91" sId="3" odxf="1" dxf="1">
    <nc r="O9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2" sId="3" odxf="1" dxf="1">
    <nc r="P9">
      <f>O9/40*20+K9/30*15+G9/30*15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3" sId="3" odxf="1" dxf="1">
    <nc r="Q9">
      <v>16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4" sId="3" odxf="1" dxf="1">
    <nc r="R9">
      <f>P9+Q9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295" sId="3" odxf="1" dxf="1">
    <nc r="T9">
      <f>IF(R9&lt;$T$10,1,"")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96" sId="3" odxf="1" dxf="1">
    <nc r="A10">
      <v>32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7" sId="3" odxf="1" dxf="1">
    <nc r="B10">
      <v>111619192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8" sId="3" odxf="1" dxf="1">
    <nc r="C10" t="inlineStr">
      <is>
        <t>MUHAMMAD UMAIR ARSHAD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299" sId="3" odxf="1" dxf="1">
    <nc r="D10">
      <v>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0" sId="3" odxf="1" dxf="1">
    <nc r="E10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1" sId="3" odxf="1" dxf="1">
    <nc r="F10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2" sId="3" odxf="1" dxf="1">
    <nc r="G10">
      <f>SUM(D10:F10)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3" sId="3" odxf="1" dxf="1">
    <nc r="H10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4" sId="3" odxf="1" dxf="1">
    <nc r="I10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5" sId="3" odxf="1" dxf="1">
    <nc r="J1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6" sId="3" odxf="1" dxf="1">
    <nc r="K10">
      <f>SUM(H10:J10)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07" sId="3" odxf="1" dxf="1">
    <nc r="O10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8" sId="3" odxf="1" dxf="1">
    <nc r="P10">
      <f>O10/40*20+K10/30*15+G10/30*15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09" sId="3" odxf="1" dxf="1">
    <nc r="Q10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0" sId="3" odxf="1" dxf="1">
    <nc r="R10">
      <f>P10+Q10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11" sId="3" odxf="1" dxf="1">
    <nc r="T10">
      <f>IF(R10&lt;$T$10,1,"")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2" sId="3" odxf="1" dxf="1">
    <nc r="A11">
      <v>29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3" sId="3" odxf="1" dxf="1">
    <nc r="B11">
      <v>101519089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4" sId="3" odxf="1" dxf="1">
    <nc r="C11" t="inlineStr">
      <is>
        <t>MUHAMMAD UMAR ZAFAR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5" sId="3" odxf="1" dxf="1">
    <nc r="D11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6" sId="3" odxf="1" dxf="1">
    <nc r="E11">
      <v>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7" sId="3" odxf="1" dxf="1">
    <nc r="F11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8" sId="3" odxf="1" dxf="1">
    <nc r="G11">
      <f>SUM(D11:F11)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19" sId="3" odxf="1" dxf="1">
    <nc r="H11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0" sId="3" odxf="1" dxf="1">
    <nc r="I11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1" sId="3" odxf="1" dxf="1">
    <nc r="J11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2" sId="3" odxf="1" dxf="1">
    <nc r="K11">
      <f>SUM(H11:J11)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23" sId="3" odxf="1" dxf="1">
    <nc r="O11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4" sId="3" odxf="1" dxf="1">
    <nc r="P11">
      <f>O11/40*20+K11/30*15+G11/30*15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5" sId="3" odxf="1" dxf="1">
    <nc r="Q11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6" sId="3" odxf="1" dxf="1">
    <nc r="R11">
      <f>P11+Q11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27" sId="3" odxf="1" dxf="1">
    <nc r="T11">
      <f>IF(R11&lt;$T$10,1,"")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28" sId="3" odxf="1" dxf="1">
    <nc r="A12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29" sId="3" odxf="1" dxf="1">
    <nc r="B12">
      <v>71020225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0" sId="3" odxf="1" dxf="1">
    <nc r="C12" t="inlineStr">
      <is>
        <t>Sana Mahmood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1" sId="3" odxf="1" dxf="1">
    <nc r="D12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2" sId="3" odxf="1" dxf="1">
    <nc r="E12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3" sId="3" odxf="1" dxf="1">
    <nc r="F12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4" sId="3" odxf="1" dxf="1">
    <nc r="G12">
      <f>SUM(D12:F12)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5" sId="3" odxf="1" dxf="1">
    <nc r="H12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6" sId="3" odxf="1" dxf="1">
    <nc r="I12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7" sId="3" odxf="1" dxf="1">
    <nc r="J12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38" sId="3" odxf="1" dxf="1">
    <nc r="K12">
      <f>SUM(H12:J12)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39" sId="3" odxf="1" dxf="1">
    <nc r="O12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0" sId="3" odxf="1" dxf="1">
    <nc r="P12">
      <f>O12/40*20+K12/30*15+G12/30*15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1" sId="3" odxf="1" dxf="1">
    <nc r="Q12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2" sId="3" odxf="1" dxf="1">
    <nc r="R12">
      <f>P12+Q12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43" sId="3" odxf="1" dxf="1">
    <nc r="T12">
      <f>IF(R12&lt;$T$10,1,"")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44" sId="3" odxf="1" dxf="1">
    <nc r="A13">
      <v>18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5" sId="3" odxf="1" dxf="1">
    <nc r="B13">
      <v>101519031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6" sId="3" odxf="1" dxf="1">
    <nc r="C13" t="inlineStr">
      <is>
        <t>HUZZAIR IBRAHIM MALIK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7" sId="3" odxf="1" dxf="1">
    <nc r="D13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8" sId="3" odxf="1" dxf="1">
    <nc r="E13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49" sId="3" odxf="1" dxf="1">
    <nc r="F13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0" sId="3" odxf="1" dxf="1">
    <nc r="G13">
      <f>SUM(D13:F13)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1" sId="3" odxf="1" dxf="1">
    <nc r="H13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2" sId="3" odxf="1" dxf="1">
    <nc r="I13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3" sId="3" odxf="1" dxf="1">
    <nc r="J13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4" sId="3" odxf="1" dxf="1">
    <nc r="K13">
      <f>SUM(H13:J13)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55" sId="3" odxf="1" dxf="1">
    <nc r="O13">
      <v>11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6" sId="3" odxf="1" dxf="1">
    <nc r="P13">
      <f>O13/40*20+K13/30*15+G13/30*15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7" sId="3" odxf="1" dxf="1">
    <nc r="Q13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58" sId="3" odxf="1" dxf="1">
    <nc r="R13">
      <f>P13+Q13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59" sId="3" odxf="1" dxf="1">
    <nc r="T13">
      <f>IF(R13&lt;$T$10,1,"")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60" sId="3" odxf="1" dxf="1">
    <nc r="A14">
      <v>21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1" sId="3" odxf="1" dxf="1">
    <nc r="B14">
      <v>101519037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2" sId="3" odxf="1" dxf="1">
    <nc r="C14" t="inlineStr">
      <is>
        <t>MUHAMMAD ZAIN KALIM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3" sId="3" odxf="1" dxf="1">
    <nc r="D14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4" sId="3" odxf="1" dxf="1">
    <nc r="E14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5" sId="3" odxf="1" dxf="1">
    <nc r="F14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6" sId="3" odxf="1" dxf="1">
    <nc r="G14">
      <f>SUM(D14:F14)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7" sId="3" odxf="1" dxf="1">
    <nc r="H14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8" sId="3" odxf="1" dxf="1">
    <nc r="I14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69" sId="3" odxf="1" dxf="1">
    <nc r="J1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0" sId="3" odxf="1" dxf="1">
    <nc r="K14">
      <f>SUM(H14:J14)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71" sId="3" odxf="1" dxf="1">
    <nc r="O1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2" sId="3" odxf="1" dxf="1">
    <nc r="P14">
      <f>O14/40*20+K14/30*15+G14/30*15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3" sId="3" odxf="1" dxf="1">
    <nc r="Q14">
      <v>12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4" sId="3" odxf="1" dxf="1">
    <nc r="R14">
      <f>P14+Q14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75" sId="3" odxf="1" dxf="1">
    <nc r="T14">
      <f>IF(R14&lt;$T$10,1,"")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76" sId="3" odxf="1" dxf="1">
    <nc r="A15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7" sId="3" odxf="1" dxf="1">
    <nc r="B15">
      <v>91420259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8" sId="3" odxf="1" dxf="1">
    <nc r="C15" t="inlineStr">
      <is>
        <t>M Ali Fazail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79" sId="3" odxf="1" dxf="1">
    <nc r="D15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0" sId="3" odxf="1" dxf="1">
    <nc r="E15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1" sId="3" odxf="1" dxf="1">
    <nc r="F15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2" sId="3" odxf="1" dxf="1">
    <nc r="G15">
      <f>SUM(D15:F15)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3" sId="3" odxf="1" dxf="1">
    <nc r="H15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4" sId="3" odxf="1" dxf="1">
    <nc r="I15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5" sId="3" odxf="1" dxf="1">
    <nc r="J15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6" sId="3" odxf="1" dxf="1">
    <nc r="K15">
      <f>SUM(H15:J15)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87" sId="3" odxf="1" dxf="1">
    <nc r="O15">
      <v>12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8" sId="3" odxf="1" dxf="1">
    <nc r="P15">
      <f>O15/40*20+K15/30*15+G15/30*15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89" sId="3" odxf="1" dxf="1">
    <nc r="Q15">
      <v>13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0" sId="3" odxf="1" dxf="1">
    <nc r="R15">
      <f>P15+Q15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391" sId="3" odxf="1" dxf="1">
    <nc r="T15">
      <f>IF(R15&lt;$T$10,1,"")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92" sId="3" odxf="1" dxf="1">
    <nc r="A16">
      <v>23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3" sId="3" odxf="1" dxf="1">
    <nc r="B16">
      <v>101519040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4" sId="3" odxf="1" dxf="1">
    <nc r="C16" t="inlineStr">
      <is>
        <t>MUHAMMAD ANUS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5" sId="3" odxf="1" dxf="1">
    <nc r="D16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6" sId="3" odxf="1" dxf="1">
    <nc r="E16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7" sId="3" odxf="1" dxf="1">
    <nc r="F16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8" sId="3" odxf="1" dxf="1">
    <nc r="G16">
      <f>SUM(D16:F16)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399" sId="3" odxf="1" dxf="1">
    <nc r="H16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0" sId="3" odxf="1" dxf="1">
    <nc r="I16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1" sId="3" odxf="1" dxf="1">
    <nc r="J16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2" sId="3" odxf="1" dxf="1">
    <nc r="K16">
      <f>SUM(H16:J16)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03" sId="3" odxf="1" dxf="1">
    <nc r="O16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4" sId="3" odxf="1" dxf="1">
    <nc r="P16">
      <f>O16/40*20+K16/30*15+G16/30*15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5" sId="3" odxf="1" dxf="1">
    <nc r="Q16">
      <v>12.5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6" sId="3" odxf="1" dxf="1">
    <nc r="R16">
      <f>P16+Q16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07" sId="3" odxf="1" dxf="1">
    <nc r="T16">
      <f>IF(R16&lt;$T$10,1,"")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08" sId="3" odxf="1" dxf="1">
    <nc r="A1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09" sId="3" odxf="1" dxf="1">
    <nc r="B17">
      <v>91420122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0" sId="3" odxf="1" dxf="1">
    <nc r="C17" t="inlineStr">
      <is>
        <t>Muhammad Ali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1" sId="3" odxf="1" dxf="1">
    <nc r="D17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2" sId="3" odxf="1" dxf="1">
    <nc r="E17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3" sId="3" odxf="1" dxf="1">
    <nc r="F17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4" sId="3" odxf="1" dxf="1">
    <nc r="G17">
      <f>SUM(D17:F17)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5" sId="3" odxf="1" dxf="1">
    <nc r="H17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6" sId="3" odxf="1" dxf="1">
    <nc r="I1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7" sId="3" odxf="1" dxf="1">
    <nc r="J1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18" sId="3" odxf="1" dxf="1">
    <nc r="K17">
      <f>SUM(H17:J17)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19" sId="3" odxf="1" dxf="1">
    <nc r="O17">
      <v>13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0" sId="3" odxf="1" dxf="1">
    <nc r="P17">
      <f>O17/40*20+K17/30*15+G17/30*15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1" sId="3" odxf="1" dxf="1">
    <nc r="Q17">
      <v>13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2" sId="3" odxf="1" dxf="1">
    <nc r="R17">
      <f>P17+Q17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23" sId="3" odxf="1" dxf="1">
    <nc r="T17">
      <f>IF(R17&lt;$T$10,1,"")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24" sId="3" odxf="1" dxf="1">
    <nc r="A18">
      <v>13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5" sId="3" odxf="1" dxf="1">
    <nc r="B18">
      <v>101519013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6" sId="3" odxf="1" dxf="1">
    <nc r="C18" t="inlineStr">
      <is>
        <t>MUHAMMAD ALI QURESHI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7" sId="3" odxf="1" dxf="1">
    <nc r="D18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8" sId="3" odxf="1" dxf="1">
    <nc r="E1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29" sId="3" odxf="1" dxf="1">
    <nc r="F18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0" sId="3" odxf="1" dxf="1">
    <nc r="G18">
      <f>SUM(D18:F18)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1" sId="3" odxf="1" dxf="1">
    <nc r="H18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2" sId="3" odxf="1" dxf="1">
    <nc r="I18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3" sId="3" odxf="1" dxf="1">
    <nc r="J1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4" sId="3" odxf="1" dxf="1">
    <nc r="K18">
      <f>SUM(H18:J18)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35" sId="3" odxf="1" dxf="1">
    <nc r="O18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6" sId="3" odxf="1" dxf="1">
    <nc r="P18">
      <f>O18/40*20+K18/30*15+G18/30*15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7" sId="3" odxf="1" dxf="1">
    <nc r="Q18">
      <v>17.5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38" sId="3" odxf="1" dxf="1">
    <nc r="R18">
      <f>P18+Q18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39" sId="3" odxf="1" dxf="1">
    <nc r="T18">
      <f>IF(R18&lt;$T$10,1,"")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40" sId="3" odxf="1" dxf="1">
    <nc r="A19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1" sId="3" odxf="1" dxf="1">
    <nc r="B19">
      <v>91420243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2" sId="3" odxf="1" dxf="1">
    <nc r="C19" t="inlineStr">
      <is>
        <t>Muhammad Asad Mitru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3" sId="3" odxf="1" dxf="1">
    <nc r="D19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4" sId="3" odxf="1" dxf="1">
    <nc r="E19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5" sId="3" odxf="1" dxf="1">
    <nc r="F19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6" sId="3" odxf="1" dxf="1">
    <nc r="G19">
      <f>SUM(D19:F19)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7" sId="3" odxf="1" dxf="1">
    <nc r="H19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8" sId="3" odxf="1" dxf="1">
    <nc r="I19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49" sId="3" odxf="1" dxf="1">
    <nc r="J19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0" sId="3" odxf="1" dxf="1">
    <nc r="K19">
      <f>SUM(H19:J19)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1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1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1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51" sId="3" odxf="1" dxf="1">
    <nc r="O19">
      <v>20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2" sId="3" odxf="1" dxf="1">
    <nc r="P19">
      <f>O19/40*20+K19/30*15+G19/30*15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3" sId="3" odxf="1" dxf="1">
    <nc r="Q19">
      <v>15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4" sId="3" odxf="1" dxf="1">
    <nc r="R19">
      <f>P19+Q19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1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55" sId="3" odxf="1" dxf="1">
    <nc r="T19">
      <f>IF(R19&lt;$T$10,1,"")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56" sId="3" odxf="1" dxf="1">
    <nc r="A20">
      <v>16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7" sId="3" odxf="1" dxf="1">
    <nc r="B20">
      <v>101519027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8" sId="3" odxf="1" dxf="1">
    <nc r="C20" t="inlineStr">
      <is>
        <t>MUHAMMAD NAEEM SOHAIL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59" sId="3" odxf="1" dxf="1">
    <nc r="D2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0" sId="3" odxf="1" dxf="1">
    <nc r="E20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1" sId="3" odxf="1" dxf="1">
    <nc r="F20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2" sId="3" odxf="1" dxf="1">
    <nc r="G20">
      <f>SUM(D20:F20)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3" sId="3" odxf="1" dxf="1">
    <nc r="H20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4" sId="3" odxf="1" dxf="1">
    <nc r="I20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5" sId="3" odxf="1" dxf="1">
    <nc r="J2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6" sId="3" odxf="1" dxf="1">
    <nc r="K20">
      <f>SUM(H20:J20)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67" sId="3" odxf="1" dxf="1">
    <nc r="O20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8" sId="3" odxf="1" dxf="1">
    <nc r="P20">
      <f>O20/40*20+K20/30*15+G20/30*15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69" sId="3" odxf="1" dxf="1">
    <nc r="Q20">
      <v>17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0" sId="3" odxf="1" dxf="1">
    <nc r="R20">
      <f>P20+Q20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71" sId="3" odxf="1" dxf="1">
    <nc r="T20">
      <f>IF(R20&lt;$T$10,1,"")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72" sId="3" odxf="1" dxf="1">
    <nc r="A21">
      <v>14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3" sId="3" odxf="1" dxf="1">
    <nc r="B21">
      <v>101519015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4" sId="3" odxf="1" dxf="1">
    <nc r="C21" t="inlineStr">
      <is>
        <t>MUHAMMAD IZAN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5" sId="3" odxf="1" dxf="1">
    <nc r="D21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6" sId="3" odxf="1" dxf="1">
    <nc r="E21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7" sId="3" odxf="1" dxf="1">
    <nc r="F21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8" sId="3" odxf="1" dxf="1">
    <nc r="G21">
      <f>SUM(D21:F21)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79" sId="3" odxf="1" dxf="1">
    <nc r="H21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0" sId="3" odxf="1" dxf="1">
    <nc r="I21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1" sId="3" odxf="1" dxf="1">
    <nc r="J21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2" sId="3" odxf="1" dxf="1">
    <nc r="K21">
      <f>SUM(H21:J21)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83" sId="3" odxf="1" dxf="1">
    <nc r="O21">
      <v>16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4" sId="3" odxf="1" dxf="1">
    <nc r="P21">
      <f>O21/40*20+K21/30*15+G21/30*15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5" sId="3" odxf="1" dxf="1">
    <nc r="Q21">
      <v>14.5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6" sId="3" odxf="1" dxf="1">
    <nc r="R21">
      <f>P21+Q21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87" sId="3" odxf="1" dxf="1">
    <nc r="T21">
      <f>IF(R21&lt;$T$10,1,"")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8" sId="3" odxf="1" dxf="1">
    <nc r="A22">
      <v>31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89" sId="3" odxf="1" dxf="1">
    <nc r="B22">
      <v>101519226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0" sId="3" odxf="1" dxf="1">
    <nc r="C22" t="inlineStr">
      <is>
        <t>AHMAD MUAZ TUFAIL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1" sId="3" odxf="1" dxf="1">
    <nc r="D22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2" sId="3" odxf="1" dxf="1">
    <nc r="E22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3" sId="3" odxf="1" dxf="1">
    <nc r="F22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4" sId="3" odxf="1" dxf="1">
    <nc r="G22">
      <f>SUM(D22:F22)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5" sId="3" odxf="1" dxf="1">
    <nc r="H22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6" sId="3" odxf="1" dxf="1">
    <nc r="I22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7" sId="3" odxf="1" dxf="1">
    <nc r="J22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498" sId="3" odxf="1" dxf="1">
    <nc r="K22">
      <f>SUM(H22:J22)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99" sId="3" odxf="1" dxf="1">
    <nc r="O22">
      <v>13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0" sId="3" odxf="1" dxf="1">
    <nc r="P22">
      <f>O22/40*20+K22/30*15+G22/30*15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1" sId="3" odxf="1" dxf="1">
    <nc r="Q22">
      <v>18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2" sId="3" odxf="1" dxf="1">
    <nc r="R22">
      <f>P22+Q22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03" sId="3" odxf="1" dxf="1">
    <nc r="T22">
      <f>IF(R22&lt;$T$10,1,"")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04" sId="3" odxf="1" dxf="1">
    <nc r="A23">
      <v>24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5" sId="3" odxf="1" dxf="1">
    <nc r="B23">
      <v>101519041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6" sId="3" odxf="1" dxf="1">
    <nc r="C23" t="inlineStr">
      <is>
        <t>SHAHROSE ZAHID YAZDANI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7" sId="3" odxf="1" dxf="1">
    <nc r="D23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8" sId="3" odxf="1" dxf="1">
    <nc r="E23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09" sId="3" odxf="1" dxf="1">
    <nc r="F23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0" sId="3" odxf="1" dxf="1">
    <nc r="G23">
      <f>SUM(D23:F23)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1" sId="3" odxf="1" dxf="1">
    <nc r="H23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2" sId="3" odxf="1" dxf="1">
    <nc r="I23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3" sId="3" odxf="1" dxf="1">
    <nc r="J23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4" sId="3" odxf="1" dxf="1">
    <nc r="K23">
      <f>SUM(H23:J23)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15" sId="3" odxf="1" dxf="1">
    <nc r="O23">
      <v>18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6" sId="3" odxf="1" dxf="1">
    <nc r="P23">
      <f>O23/40*20+K23/30*15+G23/30*15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7" sId="3" odxf="1" dxf="1">
    <nc r="Q23">
      <v>17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18" sId="3" odxf="1" dxf="1">
    <nc r="R23">
      <f>P23+Q23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19" sId="3" odxf="1" dxf="1">
    <nc r="T23">
      <f>IF(R23&lt;$T$10,1,"")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20" sId="3" odxf="1" dxf="1">
    <nc r="A24">
      <v>22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1" sId="3" odxf="1" dxf="1">
    <nc r="B24">
      <v>101519038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2" sId="3" odxf="1" dxf="1">
    <nc r="C24" t="inlineStr">
      <is>
        <t>MUHAMMAD IJAZ SADIQ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3" sId="3" odxf="1" dxf="1">
    <nc r="D24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4" sId="3" odxf="1" dxf="1">
    <nc r="E2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5" sId="3" odxf="1" dxf="1">
    <nc r="F2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6" sId="3" odxf="1" dxf="1">
    <nc r="G24">
      <f>SUM(D24:F24)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7" sId="3" odxf="1" dxf="1">
    <nc r="H24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8" sId="3" odxf="1" dxf="1">
    <nc r="I24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29" sId="3" odxf="1" dxf="1">
    <nc r="J2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0" sId="3" odxf="1" dxf="1">
    <nc r="K24">
      <f>SUM(H24:J24)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31" sId="3" odxf="1" dxf="1">
    <nc r="O24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2" sId="3" odxf="1" dxf="1">
    <nc r="P24">
      <f>O24/40*20+K24/30*15+G24/30*15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3" sId="3" odxf="1" dxf="1">
    <nc r="Q24">
      <v>24.5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4" sId="3" odxf="1" dxf="1">
    <nc r="R24">
      <f>P24+Q24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35" sId="3" odxf="1" dxf="1">
    <nc r="T24">
      <f>IF(R24&lt;$T$10,1,"")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36" sId="3" odxf="1" dxf="1">
    <nc r="A25">
      <v>19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7" sId="3" odxf="1" dxf="1">
    <nc r="B25">
      <v>101519032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8" sId="3" odxf="1" dxf="1">
    <nc r="C25" t="inlineStr">
      <is>
        <t>MUHAMMAD BILAL UMAR ARIF CH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39" sId="3" odxf="1" dxf="1">
    <nc r="D25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0" sId="3" odxf="1" dxf="1">
    <nc r="E25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1" sId="3" odxf="1" dxf="1">
    <nc r="F25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2" sId="3" odxf="1" dxf="1">
    <nc r="G25">
      <f>SUM(D25:F25)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3" sId="3" odxf="1" dxf="1">
    <nc r="H25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4" sId="3" odxf="1" dxf="1">
    <nc r="I25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5" sId="3" odxf="1" dxf="1">
    <nc r="J25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6" sId="3" odxf="1" dxf="1">
    <nc r="K25">
      <f>SUM(H25:J25)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47" sId="3" odxf="1" dxf="1">
    <nc r="O25">
      <v>21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8" sId="3" odxf="1" dxf="1">
    <nc r="P25">
      <f>O25/40*20+K25/30*15+G25/30*15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49" sId="3" odxf="1" dxf="1">
    <nc r="Q25">
      <v>16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0" sId="3" odxf="1" dxf="1">
    <nc r="R25">
      <f>P25+Q25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5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51" sId="3" odxf="1" dxf="1">
    <nc r="T25">
      <f>IF(R25&lt;$T$10,1,"")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52" sId="3" odxf="1" dxf="1">
    <nc r="A26">
      <v>12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3" sId="3" odxf="1" dxf="1">
    <nc r="B26">
      <v>101519012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4" sId="3" odxf="1" dxf="1">
    <nc r="C26" t="inlineStr">
      <is>
        <t>AYESHA UMBER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5" sId="3" odxf="1" dxf="1">
    <nc r="D26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6" sId="3" odxf="1" dxf="1">
    <nc r="E26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7" sId="3" odxf="1" dxf="1">
    <nc r="F26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8" sId="3" odxf="1" dxf="1">
    <nc r="G26">
      <f>SUM(D26:F26)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59" sId="3" odxf="1" dxf="1">
    <nc r="H26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0" sId="3" odxf="1" dxf="1">
    <nc r="I26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1" sId="3" odxf="1" dxf="1">
    <nc r="J26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2" sId="3" odxf="1" dxf="1">
    <nc r="K26">
      <f>SUM(H26:J26)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63" sId="3" odxf="1" dxf="1">
    <nc r="O26">
      <v>27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4" sId="3" odxf="1" dxf="1">
    <nc r="P26">
      <f>O26/40*20+K26/30*15+G26/30*15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5" sId="3" odxf="1" dxf="1">
    <nc r="Q26">
      <v>16.5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6" sId="3" odxf="1" dxf="1">
    <nc r="R26">
      <f>P26+Q26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6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67" sId="3" odxf="1" dxf="1">
    <nc r="T26">
      <f>IF(R26&lt;$T$10,1,"")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68" sId="3" odxf="1" dxf="1">
    <nc r="A27">
      <v>15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69" sId="3" odxf="1" dxf="1">
    <nc r="B27">
      <v>101519016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0" sId="3" odxf="1" dxf="1">
    <nc r="C27" t="inlineStr">
      <is>
        <t>MUHAMMAD JAWAR-UL- HASSAN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1" sId="3" odxf="1" dxf="1">
    <nc r="D2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2" sId="3" odxf="1" dxf="1">
    <nc r="E27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3" sId="3" odxf="1" dxf="1">
    <nc r="F27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4" sId="3" odxf="1" dxf="1">
    <nc r="G27">
      <f>SUM(D27:F27)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5" sId="3" odxf="1" dxf="1">
    <nc r="H27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6" sId="3" odxf="1" dxf="1">
    <nc r="I27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7" sId="3" odxf="1" dxf="1">
    <nc r="J27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78" sId="3" odxf="1" dxf="1">
    <nc r="K27">
      <f>SUM(H27:J27)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79" sId="3" odxf="1" dxf="1">
    <nc r="O27">
      <v>12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0" sId="3" odxf="1" dxf="1">
    <nc r="P27">
      <f>O27/40*20+K27/30*15+G27/30*15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1" sId="3" odxf="1" dxf="1">
    <nc r="Q27">
      <v>24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2" sId="3" odxf="1" dxf="1">
    <nc r="R27">
      <f>P27+Q27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7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83" sId="3" odxf="1" dxf="1">
    <nc r="T27">
      <f>IF(R27&lt;$T$10,1,"")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584" sId="3" odxf="1" dxf="1">
    <nc r="A28">
      <v>27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5" sId="3" odxf="1" dxf="1">
    <nc r="B28">
      <v>101519072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6" sId="3" odxf="1" dxf="1">
    <nc r="C28" t="inlineStr">
      <is>
        <t>MIAN SHEIKH WASEEM AMJAD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7" sId="3" odxf="1" dxf="1">
    <nc r="D28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8" sId="3" odxf="1" dxf="1">
    <nc r="E28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89" sId="3" odxf="1" dxf="1">
    <nc r="F28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0" sId="3" odxf="1" dxf="1">
    <nc r="G28">
      <f>SUM(D28:F28)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1" sId="3" odxf="1" dxf="1">
    <nc r="H28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2" sId="3" odxf="1" dxf="1">
    <nc r="I28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3" sId="3" odxf="1" dxf="1">
    <nc r="J28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4" sId="3" odxf="1" dxf="1">
    <nc r="K28">
      <f>SUM(H28:J28)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95" sId="3" odxf="1" dxf="1">
    <nc r="O28">
      <v>20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6" sId="3" odxf="1" dxf="1">
    <nc r="P28">
      <f>O28/40*20+K28/30*15+G28/30*15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7" sId="3" odxf="1" dxf="1">
    <nc r="Q28">
      <v>24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598" sId="3" odxf="1" dxf="1">
    <nc r="R28">
      <f>P28+Q28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8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599" sId="3" odxf="1" dxf="1">
    <nc r="T28">
      <f>IF(R28&lt;$T$10,1,"")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00" sId="3" odxf="1" dxf="1">
    <nc r="A29">
      <v>20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1" sId="3" odxf="1" dxf="1">
    <nc r="B29">
      <v>101519033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2" sId="3" odxf="1" dxf="1">
    <nc r="C29" t="inlineStr">
      <is>
        <t>SYED MUHAMMAD FAHAD WASTI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3" sId="3" odxf="1" dxf="1">
    <nc r="D29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4" sId="3" odxf="1" dxf="1">
    <nc r="E29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5" sId="3" odxf="1" dxf="1">
    <nc r="F29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6" sId="3" odxf="1" dxf="1">
    <nc r="G29">
      <f>SUM(D29:F29)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7" sId="3" odxf="1" dxf="1">
    <nc r="H29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8" sId="3" odxf="1" dxf="1">
    <nc r="I29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09" sId="3" odxf="1" dxf="1">
    <nc r="J29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0" sId="3" odxf="1" dxf="1">
    <nc r="K29">
      <f>SUM(H29:J29)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2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2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2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11" sId="3" odxf="1" dxf="1">
    <nc r="O29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2" sId="3" odxf="1" dxf="1">
    <nc r="P29">
      <f>O29/40*20+K29/30*15+G29/30*15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3" sId="3" odxf="1" dxf="1">
    <nc r="Q29">
      <v>32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4" sId="3" odxf="1" dxf="1">
    <nc r="R29">
      <f>P29+Q29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29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15" sId="3" odxf="1" dxf="1">
    <nc r="T29">
      <f>IF(R29&lt;$T$10,1,"")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16" sId="3" odxf="1" dxf="1">
    <nc r="A30">
      <v>11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7" sId="3" odxf="1" dxf="1">
    <nc r="B30">
      <v>101519006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8" sId="3" odxf="1" dxf="1">
    <nc r="C30" t="inlineStr">
      <is>
        <t>ALI MEHBOOB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19" sId="3" odxf="1" dxf="1">
    <nc r="D3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0" sId="3" odxf="1" dxf="1">
    <nc r="E3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1" sId="3" odxf="1" dxf="1">
    <nc r="F30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2" sId="3" odxf="1" dxf="1">
    <nc r="G30">
      <f>SUM(D30:F30)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3" sId="3" odxf="1" dxf="1">
    <nc r="H30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4" sId="3" odxf="1" dxf="1">
    <nc r="I30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5" sId="3" odxf="1" dxf="1">
    <nc r="J30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6" sId="3" odxf="1" dxf="1">
    <nc r="K30">
      <f>SUM(H30:J30)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27" sId="3" odxf="1" dxf="1">
    <nc r="O30">
      <v>17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8" sId="3" odxf="1" dxf="1">
    <nc r="P30">
      <f>O30/40*20+K30/30*15+G30/30*15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29" sId="3" odxf="1" dxf="1">
    <nc r="Q30">
      <v>28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0" sId="3" odxf="1" dxf="1">
    <nc r="R30">
      <f>P30+Q30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30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31" sId="3" odxf="1" dxf="1">
    <nc r="T30">
      <f>IF(R30&lt;$T$10,1,"")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32" sId="3" odxf="1" dxf="1">
    <nc r="A31">
      <v>25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3" sId="3" odxf="1" dxf="1">
    <nc r="B31">
      <v>101519044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4" sId="3" odxf="1" dxf="1">
    <nc r="C31" t="inlineStr">
      <is>
        <t>SHAYAN UL HAQ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5" sId="3" odxf="1" dxf="1">
    <nc r="D31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6" sId="3" odxf="1" dxf="1">
    <nc r="E31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7" sId="3" odxf="1" dxf="1">
    <nc r="F31">
      <v>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8" sId="3" odxf="1" dxf="1">
    <nc r="G31">
      <f>SUM(D31:F31)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39" sId="3" odxf="1" dxf="1">
    <nc r="H31">
      <v>4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0" sId="3" odxf="1" dxf="1">
    <nc r="I31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1" sId="3" odxf="1" dxf="1">
    <nc r="J31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2" sId="3" odxf="1" dxf="1">
    <nc r="K31">
      <f>SUM(H31:J31)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43" sId="3" odxf="1" dxf="1">
    <nc r="O31">
      <v>26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4" sId="3" odxf="1" dxf="1">
    <nc r="P31">
      <f>O31/40*20+K31/30*15+G31/30*15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5" sId="3" odxf="1" dxf="1">
    <nc r="Q31">
      <v>27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6" sId="3" odxf="1" dxf="1">
    <nc r="R31">
      <f>P31+Q31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31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47" sId="3" odxf="1" dxf="1">
    <nc r="T31">
      <f>IF(R31&lt;$T$10,1,"")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48" sId="3" odxf="1" dxf="1">
    <nc r="A32">
      <v>28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49" sId="3" odxf="1" dxf="1">
    <nc r="B32">
      <v>101519082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0" sId="3" odxf="1" dxf="1">
    <nc r="C32" t="inlineStr">
      <is>
        <t>BASHARAT ALI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1" sId="3" odxf="1" dxf="1">
    <nc r="D32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2" sId="3" odxf="1" dxf="1">
    <nc r="E32">
      <v>8</v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3" sId="3" odxf="1" dxf="1">
    <nc r="F32">
      <v>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4" sId="3" odxf="1" dxf="1">
    <nc r="G32">
      <f>SUM(D32:F32)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5" sId="3" odxf="1" dxf="1">
    <nc r="H32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6" sId="3" odxf="1" dxf="1">
    <nc r="I32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7" sId="3" odxf="1" dxf="1">
    <nc r="J32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58" sId="3" odxf="1" dxf="1">
    <nc r="K32">
      <f>SUM(H32:J32)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59" sId="3" odxf="1" dxf="1">
    <nc r="O32">
      <v>17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0" sId="3" odxf="1" dxf="1">
    <nc r="P32">
      <f>O32/40*20+K32/30*15+G32/30*15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1" sId="3" odxf="1" dxf="1">
    <nc r="Q32">
      <v>30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2" sId="3" odxf="1" dxf="1">
    <nc r="R32">
      <f>P32+Q32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32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63" sId="3" odxf="1" dxf="1">
    <nc r="T32">
      <f>IF(R32&lt;$T$10,1,"")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64" sId="3" odxf="1" dxf="1">
    <nc r="A33">
      <v>26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5" sId="3" odxf="1" dxf="1">
    <nc r="B33">
      <v>101519052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6" sId="3" odxf="1" dxf="1">
    <nc r="C33" t="inlineStr">
      <is>
        <t>MUHAMMAD JAVAID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7" sId="3" odxf="1" dxf="1">
    <nc r="D33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8" sId="3" odxf="1" dxf="1">
    <nc r="E33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69" sId="3" odxf="1" dxf="1">
    <nc r="F33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0" sId="3" odxf="1" dxf="1">
    <nc r="G33">
      <f>SUM(D33:F33)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1" sId="3" odxf="1" dxf="1">
    <nc r="H33">
      <v>9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2" sId="3" odxf="1" dxf="1">
    <nc r="I33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3" sId="3" odxf="1" dxf="1">
    <nc r="J33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4" sId="3" odxf="1" dxf="1">
    <nc r="K33">
      <f>SUM(H33:J33)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75" sId="3" odxf="1" dxf="1">
    <nc r="O33">
      <v>18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6" sId="3" odxf="1" dxf="1">
    <nc r="P33">
      <f>O33/40*20+K33/30*15+G33/30*15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7" sId="3" odxf="1" dxf="1">
    <nc r="Q33">
      <v>31.5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78" sId="3" odxf="1" dxf="1">
    <nc r="R33">
      <f>P33+Q33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S33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79" sId="3" odxf="1" dxf="1">
    <nc r="T33">
      <f>IF(R33&lt;$T$10,1,"")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680" sId="3" odxf="1" dxf="1">
    <nc r="A34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1" sId="3" odxf="1" dxf="1">
    <nc r="B34">
      <v>91420097</v>
    </nc>
    <odxf>
      <alignment horizontal="general" vertical="bottom" readingOrder="0"/>
      <border outline="0">
        <left/>
        <right/>
        <top/>
        <bottom/>
      </border>
    </odxf>
    <ndxf>
      <alignment horizontal="center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2" sId="3" odxf="1" dxf="1">
    <nc r="C34" t="inlineStr">
      <is>
        <t>Taimoor Shahid</t>
      </is>
    </nc>
    <odxf>
      <alignment horizontal="general" vertical="bottom" readingOrder="0"/>
      <border outline="0">
        <left/>
        <right/>
        <top/>
        <bottom/>
      </border>
    </odxf>
    <ndxf>
      <alignment horizontal="left" vertical="top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3" sId="3" odxf="1" dxf="1">
    <nc r="D34">
      <v>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4" sId="3" odxf="1" dxf="1">
    <nc r="E34">
      <v>7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5" sId="3" odxf="1" dxf="1">
    <nc r="F34">
      <v>6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6" sId="3" odxf="1" dxf="1">
    <nc r="G34">
      <f>SUM(D34:F34)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7" sId="3" odxf="1" dxf="1">
    <nc r="H34">
      <v>3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8" sId="3" odxf="1" dxf="1">
    <nc r="I34">
      <v>10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89" sId="3" odxf="1" dxf="1">
    <nc r="J34">
      <v>8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0" sId="3" odxf="1" dxf="1">
    <nc r="K34">
      <f>SUM(H34:J34)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L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M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N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91" sId="3" odxf="1" dxf="1">
    <nc r="O34">
      <v>11</v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cc rId="692" sId="3" odxf="1" dxf="1">
    <nc r="P34">
      <f>O34/40*20+K34/30*15+G34/30*15</f>
    </nc>
    <odxf>
      <alignment horizontal="general" vertical="bottom" wrapText="0" readingOrder="0"/>
      <border outline="0">
        <left/>
        <right/>
        <top/>
        <bottom/>
      </border>
    </odxf>
    <n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ndxf>
  </rcc>
  <rfmt sheetId="3" sqref="Q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R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3" sqref="S34" start="0" length="0">
    <dxf>
      <alignment horizontal="center" vertical="top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693" sId="3" odxf="1" dxf="1">
    <nc r="T34">
      <f>IF(R34&lt;$T$10,1,"")</f>
    </nc>
    <o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b/>
        <sz val="11"/>
        <color theme="1"/>
        <name val="Calibri"/>
        <scheme val="minor"/>
      </font>
      <alignment horizontal="center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694" sId="3" ref="M1:M1048576" action="deleteCol" edge="1">
    <rfmt sheetId="3" xfDxf="1" sqref="M1:M1048576" start="0" length="0"/>
    <rcc rId="0" sId="3" dxf="1">
      <nc r="M1" t="inlineStr">
        <is>
          <t>CP</t>
        </is>
      </nc>
      <ndxf>
        <font>
          <b/>
          <sz val="11"/>
          <color theme="1"/>
          <name val="Calibri"/>
          <scheme val="minor"/>
        </font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3" sqref="M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" start="0" length="0">
      <dxf>
        <font>
          <b/>
          <sz val="11"/>
          <color theme="1"/>
          <name val="Calibri"/>
          <scheme val="minor"/>
        </font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</rrc>
  <rrc rId="695" sId="3" ref="M1:M1048576" action="deleteCol" edge="1">
    <rfmt sheetId="3" xfDxf="1" sqref="M1:M1048576" start="0" length="0"/>
    <rcc rId="0" sId="3" dxf="1">
      <nc r="M1" t="inlineStr">
        <is>
          <t>Project</t>
        </is>
      </nc>
      <ndxf>
        <font>
          <b/>
          <sz val="11"/>
          <color theme="1"/>
          <name val="Calibri"/>
          <scheme val="minor"/>
        </font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3" sqref="M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1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5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6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7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8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9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0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1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2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3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2" start="0" length="0">
      <dxf>
        <font>
          <b/>
          <sz val="11"/>
          <color theme="1"/>
          <name val="Calibri"/>
          <scheme val="minor"/>
        </font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3" sqref="M34" start="0" length="0">
      <dxf>
        <alignment horizontal="center" vertical="top"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</rrc>
  <rrc rId="696" sId="2" ref="A12:XFD12" action="insertRow"/>
  <rcc rId="697" sId="2">
    <nc r="B12">
      <v>91320040</v>
    </nc>
  </rcc>
  <rcc rId="698" sId="2">
    <nc r="C12" t="inlineStr">
      <is>
        <t>Rana M Usama</t>
      </is>
    </nc>
  </rcc>
  <rcc rId="699" sId="2">
    <nc r="D12">
      <v>0</v>
    </nc>
  </rcc>
  <rcc rId="700" sId="2">
    <nc r="E12">
      <v>0</v>
    </nc>
  </rcc>
  <rcc rId="701" sId="2">
    <nc r="F12">
      <v>0</v>
    </nc>
  </rcc>
  <rcc rId="702" sId="2">
    <nc r="G12">
      <v>0</v>
    </nc>
  </rcc>
  <rcc rId="703" sId="2">
    <nc r="H12">
      <v>0</v>
    </nc>
  </rcc>
  <rcc rId="704" sId="2">
    <nc r="I12">
      <v>0</v>
    </nc>
  </rcc>
  <rcc rId="705" sId="2">
    <nc r="J12">
      <v>0</v>
    </nc>
  </rcc>
  <rcc rId="706" sId="2">
    <nc r="K12">
      <v>0</v>
    </nc>
  </rcc>
  <rcc rId="707" sId="2">
    <nc r="O12">
      <v>0</v>
    </nc>
  </rcc>
  <rcc rId="708" sId="2">
    <nc r="P12">
      <v>0</v>
    </nc>
  </rcc>
  <rcc rId="709" sId="2">
    <nc r="Q12">
      <v>10</v>
    </nc>
  </rcc>
  <rcc rId="710" sId="2">
    <nc r="R12">
      <f>P12+Q12</f>
    </nc>
  </rcc>
  <rcc rId="711" sId="2">
    <nc r="A12" t="inlineStr">
      <is>
        <t>SA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113" sId="2">
    <nc r="T9" t="inlineStr">
      <is>
        <t>Cutoff</t>
      </is>
    </nc>
  </rcc>
  <rfmt sheetId="2" sqref="T4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4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9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3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2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4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8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21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37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1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4" sId="2">
    <nc r="T10">
      <v>40</v>
    </nc>
  </rcc>
  <rcc rId="115" sId="2">
    <nc r="T38">
      <f>IF(R38&lt;$T$10,1,"")</f>
    </nc>
  </rcc>
  <rcc rId="116" sId="2">
    <nc r="T40">
      <f>IF(R40&lt;$T$10,1,"")</f>
    </nc>
  </rcc>
  <rcc rId="117" sId="2">
    <nc r="T11">
      <f>IF(R11&lt;$T$10,1,"")</f>
    </nc>
  </rcc>
  <rcc rId="118" sId="2">
    <nc r="T14">
      <f>IF(R14&lt;$T$10,1,"")</f>
    </nc>
  </rcc>
  <rcc rId="119" sId="2">
    <nc r="T15">
      <f>IF(R15&lt;$T$10,1,"")</f>
    </nc>
  </rcc>
  <rcc rId="120" sId="2">
    <nc r="T19">
      <f>IF(R19&lt;$T$10,1,"")</f>
    </nc>
  </rcc>
  <rcc rId="121" sId="2">
    <nc r="T27">
      <f>IF(R27&lt;$T$10,1,"")</f>
    </nc>
  </rcc>
  <rcc rId="122" sId="2">
    <nc r="T17">
      <f>IF(R17&lt;$T$10,1,"")</f>
    </nc>
  </rcc>
  <rcc rId="123" sId="2">
    <nc r="T35">
      <f>IF(R35&lt;$T$10,1,"")</f>
    </nc>
  </rcc>
  <rcc rId="124" sId="2">
    <nc r="T12">
      <f>IF(R12&lt;$T$10,1,"")</f>
    </nc>
  </rcc>
  <rcc rId="125" sId="2">
    <nc r="T26">
      <f>IF(R26&lt;$T$10,1,"")</f>
    </nc>
  </rcc>
  <rcc rId="126" sId="2">
    <nc r="T34">
      <f>IF(R34&lt;$T$10,1,"")</f>
    </nc>
  </rcc>
  <rcc rId="127" sId="2">
    <nc r="T13">
      <f>IF(R13&lt;$T$10,1,"")</f>
    </nc>
  </rcc>
  <rcc rId="128" sId="2">
    <nc r="T29">
      <f>IF(R29&lt;$T$10,1,"")</f>
    </nc>
  </rcc>
  <rcc rId="129" sId="2">
    <nc r="T42">
      <f>IF(R42&lt;$T$10,1,"")</f>
    </nc>
  </rcc>
  <rcc rId="130" sId="2">
    <nc r="T20">
      <f>IF(R20&lt;$T$10,1,"")</f>
    </nc>
  </rcc>
  <rcc rId="131" sId="2">
    <nc r="T39">
      <f>IF(R39&lt;$T$10,1,"")</f>
    </nc>
  </rcc>
  <rcc rId="132" sId="2">
    <nc r="T23">
      <f>IF(R23&lt;$T$10,1,"")</f>
    </nc>
  </rcc>
  <rcc rId="133" sId="2">
    <nc r="T33">
      <f>IF(R33&lt;$T$10,1,"")</f>
    </nc>
  </rcc>
  <rcc rId="134" sId="2">
    <nc r="T36">
      <f>IF(R36&lt;$T$10,1,"")</f>
    </nc>
  </rcc>
  <rcc rId="135" sId="2">
    <nc r="T22">
      <f>IF(R22&lt;$T$10,1,"")</f>
    </nc>
  </rcc>
  <rcc rId="136" sId="2">
    <nc r="T32">
      <f>IF(R32&lt;$T$10,1,"")</f>
    </nc>
  </rcc>
  <rcc rId="137" sId="2">
    <nc r="T24">
      <f>IF(R24&lt;$T$10,1,"")</f>
    </nc>
  </rcc>
  <rcc rId="138" sId="2">
    <nc r="T31">
      <f>IF(R31&lt;$T$10,1,"")</f>
    </nc>
  </rcc>
  <rcc rId="139" sId="2">
    <nc r="T18">
      <f>IF(R18&lt;$T$10,1,"")</f>
    </nc>
  </rcc>
  <rcc rId="140" sId="2">
    <nc r="T30">
      <f>IF(R30&lt;$T$10,1,"")</f>
    </nc>
  </rcc>
  <rcc rId="141" sId="2">
    <nc r="T41">
      <f>IF(R41&lt;$T$10,1,"")</f>
    </nc>
  </rcc>
  <rcc rId="142" sId="2">
    <nc r="T28">
      <f>IF(R28&lt;$T$10,1,"")</f>
    </nc>
  </rcc>
  <rcc rId="143" sId="2">
    <nc r="T25">
      <f>IF(R25&lt;$T$10,1,"")</f>
    </nc>
  </rcc>
  <rcc rId="144" sId="2">
    <nc r="T21">
      <f>IF(R21&lt;$T$10,1,"")</f>
    </nc>
  </rcc>
  <rcc rId="145" sId="2">
    <nc r="T37">
      <f>IF(R37&lt;$T$10,1,"")</f>
    </nc>
  </rcc>
  <rcc rId="146" sId="2">
    <nc r="T16">
      <f>IF(R16&lt;$T$10,1,"")</f>
    </nc>
  </rcc>
  <rcc rId="147" sId="2">
    <oc r="K11">
      <f>SUM(H11:J11)</f>
    </oc>
    <nc r="K11">
      <f>SUM(H11:J11)</f>
    </nc>
  </rcc>
  <rcc rId="148" sId="2">
    <oc r="H23">
      <v>0</v>
    </oc>
    <nc r="H23">
      <v>4</v>
    </nc>
  </rcc>
  <rcc rId="149" sId="2">
    <oc r="H11">
      <v>0</v>
    </oc>
    <nc r="H11">
      <v>4</v>
    </nc>
  </rcc>
  <rcc rId="150" sId="2">
    <oc r="H14">
      <v>0</v>
    </oc>
    <nc r="H14">
      <v>4</v>
    </nc>
  </rcc>
  <rcc rId="151" sId="2">
    <oc r="H13">
      <v>0</v>
    </oc>
    <nc r="H13">
      <v>4</v>
    </nc>
  </rcc>
  <rcc rId="152" sId="2">
    <oc r="K7" t="inlineStr">
      <is>
        <t>Contact:_0321-4023534___</t>
      </is>
    </oc>
    <nc r="K7" t="inlineStr">
      <is>
        <t>Contact:____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1293" sId="2">
    <oc r="D5" t="inlineStr">
      <is>
        <r>
          <t>Course Title:</t>
        </r>
        <r>
          <rPr>
            <sz val="11"/>
            <color theme="1"/>
            <rFont val="Calibri"/>
            <family val="2"/>
          </rPr>
          <t>Electromagnetics</t>
        </r>
      </is>
    </oc>
    <nc r="D5" t="inlineStr">
      <is>
        <r>
          <t xml:space="preserve">Course Title: </t>
        </r>
        <r>
          <rPr>
            <sz val="11"/>
            <color theme="1"/>
            <rFont val="Calibri"/>
            <family val="2"/>
          </rPr>
          <t>Electromagnetics</t>
        </r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Adjustment!$P:$P</formula>
    <oldFormula>Adjustment!$P:$P</oldFormula>
  </rdn>
  <rcv guid="{4AA33006-30C9-4BDF-BF0C-53E67ECDF6E6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fmt sheetId="2" sqref="T9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Adjustment!$R:$R</formula>
    <oldFormula>Adjustment!$R:$R</oldFormula>
  </rdn>
  <rcv guid="{4AA33006-30C9-4BDF-BF0C-53E67ECDF6E6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fmt sheetId="2" sqref="T43" start="0" length="2147483647">
    <dxf>
      <font>
        <b/>
      </font>
    </dxf>
  </rfmt>
  <rfmt sheetId="2" sqref="S43" start="0" length="2147483647">
    <dxf>
      <font>
        <b/>
      </font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Adjustment!$R:$R</formula>
    <oldFormula>Adjustment!$R:$R</oldFormula>
  </rdn>
  <rcv guid="{4AA33006-30C9-4BDF-BF0C-53E67ECDF6E6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c rId="747" sId="2">
    <oc r="S13">
      <f>R13+15</f>
    </oc>
    <nc r="S13">
      <f>R13+10</f>
    </nc>
  </rcc>
  <rcc rId="748" sId="2">
    <oc r="S14">
      <f>R14+15</f>
    </oc>
    <nc r="S14">
      <f>R14+10</f>
    </nc>
  </rcc>
  <rcc rId="749" sId="2">
    <oc r="S15">
      <f>R15+15</f>
    </oc>
    <nc r="S15">
      <f>R15+10</f>
    </nc>
  </rcc>
  <rcc rId="750" sId="2">
    <oc r="S16">
      <f>R16+15</f>
    </oc>
    <nc r="S16">
      <f>R16+10</f>
    </nc>
  </rcc>
  <rcc rId="751" sId="2">
    <oc r="S17">
      <f>R17+15</f>
    </oc>
    <nc r="S17">
      <f>R17+10</f>
    </nc>
  </rcc>
  <rcc rId="752" sId="2">
    <oc r="S18">
      <f>R18+15</f>
    </oc>
    <nc r="S18">
      <f>R18+10</f>
    </nc>
  </rcc>
  <rcc rId="753" sId="2">
    <oc r="S19">
      <f>R19+15</f>
    </oc>
    <nc r="S19">
      <f>R19+10</f>
    </nc>
  </rcc>
  <rcc rId="754" sId="2">
    <oc r="S20">
      <f>R20+15</f>
    </oc>
    <nc r="S20">
      <f>R20+10</f>
    </nc>
  </rcc>
  <rcc rId="755" sId="2">
    <oc r="S21">
      <f>R21+15</f>
    </oc>
    <nc r="S21">
      <f>R21+10</f>
    </nc>
  </rcc>
  <rcc rId="756" sId="2">
    <oc r="S22">
      <f>R22+15</f>
    </oc>
    <nc r="S22">
      <f>R22+10</f>
    </nc>
  </rcc>
  <rcc rId="757" sId="2">
    <oc r="S23">
      <f>R23+15</f>
    </oc>
    <nc r="S23">
      <f>R23+10</f>
    </nc>
  </rcc>
  <rcc rId="758" sId="2">
    <oc r="S24">
      <f>R24+15</f>
    </oc>
    <nc r="S24">
      <f>R24+10</f>
    </nc>
  </rcc>
  <rcc rId="759" sId="2">
    <oc r="S25">
      <f>R25+15</f>
    </oc>
    <nc r="S25">
      <f>R25+10</f>
    </nc>
  </rcc>
  <rcc rId="760" sId="2">
    <oc r="S26">
      <f>R26+15</f>
    </oc>
    <nc r="S26">
      <f>R26+10</f>
    </nc>
  </rcc>
  <rcc rId="761" sId="2">
    <oc r="S27">
      <f>R27+15</f>
    </oc>
    <nc r="S27">
      <f>R27+10</f>
    </nc>
  </rcc>
  <rcc rId="762" sId="2">
    <oc r="S28">
      <f>R28+15</f>
    </oc>
    <nc r="S28">
      <f>R28+10</f>
    </nc>
  </rcc>
  <rcc rId="763" sId="2">
    <oc r="S29">
      <f>R29+15</f>
    </oc>
    <nc r="S29">
      <f>R29+10</f>
    </nc>
  </rcc>
  <rcc rId="764" sId="2">
    <oc r="S30">
      <f>R30+15</f>
    </oc>
    <nc r="S30">
      <f>R30+10</f>
    </nc>
  </rcc>
  <rcc rId="765" sId="2">
    <oc r="S31">
      <f>R31+15</f>
    </oc>
    <nc r="S31">
      <f>R31+10</f>
    </nc>
  </rcc>
  <rcc rId="766" sId="2">
    <oc r="S32">
      <f>R32+15</f>
    </oc>
    <nc r="S32">
      <f>R32+10</f>
    </nc>
  </rcc>
  <rcc rId="767" sId="2">
    <oc r="S33">
      <f>R33+15</f>
    </oc>
    <nc r="S33">
      <f>R33+10</f>
    </nc>
  </rcc>
  <rcc rId="768" sId="2">
    <oc r="S34">
      <f>R34+15</f>
    </oc>
    <nc r="S34">
      <f>R34+10</f>
    </nc>
  </rcc>
  <rcc rId="769" sId="2">
    <oc r="S35">
      <f>R35+15</f>
    </oc>
    <nc r="S35">
      <f>R35+10</f>
    </nc>
  </rcc>
  <rcc rId="770" sId="2">
    <oc r="S36">
      <f>R36+15</f>
    </oc>
    <nc r="S36">
      <f>R36+10</f>
    </nc>
  </rcc>
  <rcc rId="771" sId="2">
    <oc r="S37">
      <f>R37+15</f>
    </oc>
    <nc r="S37">
      <f>R37+10</f>
    </nc>
  </rcc>
  <rcc rId="772" sId="2">
    <oc r="S38">
      <f>R38+15</f>
    </oc>
    <nc r="S38">
      <f>R38+10</f>
    </nc>
  </rcc>
  <rcc rId="773" sId="2">
    <oc r="S39">
      <f>R39+15</f>
    </oc>
    <nc r="S39">
      <f>R39+10</f>
    </nc>
  </rcc>
  <rcc rId="774" sId="2">
    <oc r="S40">
      <f>R40+15</f>
    </oc>
    <nc r="S40">
      <f>R40+10</f>
    </nc>
  </rcc>
  <rcc rId="775" sId="2">
    <oc r="S41">
      <f>R41+15</f>
    </oc>
    <nc r="S41">
      <f>R41+10</f>
    </nc>
  </rcc>
  <rcc rId="776" sId="2">
    <oc r="S42">
      <f>R42+15</f>
    </oc>
    <nc r="S42">
      <f>R42+10</f>
    </nc>
  </rcc>
  <rcc rId="777" sId="2">
    <nc r="S43" t="inlineStr">
      <is>
        <t>I</t>
      </is>
    </nc>
  </rcc>
  <rcc rId="778" sId="2">
    <nc r="S11" t="inlineStr">
      <is>
        <t>SA</t>
      </is>
    </nc>
  </rcc>
  <rcc rId="779" sId="2">
    <nc r="S12" t="inlineStr">
      <is>
        <t>SA</t>
      </is>
    </nc>
  </rcc>
  <rcc rId="780" sId="2">
    <oc r="Q12">
      <v>10</v>
    </oc>
    <nc r="Q12">
      <v>0</v>
    </nc>
  </rcc>
  <rcc rId="781" sId="2">
    <oc r="T9" t="inlineStr">
      <is>
        <t>Cutoff</t>
      </is>
    </oc>
    <nc r="T9" t="inlineStr">
      <is>
        <t>Grades</t>
      </is>
    </nc>
  </rcc>
  <rdn rId="782" name="Case5">
    <formula>Master!$H$19:$J$27</formula>
  </rdn>
  <rfmt sheetId="2" sqref="T13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4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5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6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7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8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19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0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1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2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3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4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5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6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7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8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29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0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1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2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3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4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5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6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7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8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39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40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41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42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fmt sheetId="2" sqref="T43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horizontal="general" vertical="bottom" wrapText="0" readingOrder="0"/>
    </dxf>
  </rfmt>
  <rcc rId="783" sId="2">
    <oc r="T13">
      <f>IF(R13&lt;$T$10,1,"")</f>
    </oc>
    <nc r="T13" t="inlineStr">
      <is>
        <t>F</t>
      </is>
    </nc>
  </rcc>
  <rcc rId="784" sId="2">
    <oc r="T14">
      <f>IF(R14&lt;$T$10,1,"")</f>
    </oc>
    <nc r="T14" t="inlineStr">
      <is>
        <t>F</t>
      </is>
    </nc>
  </rcc>
  <rcc rId="785" sId="2">
    <oc r="T15">
      <f>IF(R15&lt;$T$10,1,"")</f>
    </oc>
    <nc r="T15" t="inlineStr">
      <is>
        <t>F</t>
      </is>
    </nc>
  </rcc>
  <rcc rId="786" sId="2">
    <oc r="T16">
      <f>IF(R16&lt;$T$10,1,"")</f>
    </oc>
    <nc r="T16" t="inlineStr">
      <is>
        <t>F</t>
      </is>
    </nc>
  </rcc>
  <rcc rId="787" sId="2">
    <oc r="T17">
      <f>IF(R17&lt;$T$10,1,"")</f>
    </oc>
    <nc r="T17" t="inlineStr">
      <is>
        <t>F</t>
      </is>
    </nc>
  </rcc>
  <rcc rId="788" sId="2">
    <oc r="T18">
      <f>IF(R18&lt;$T$10,1,"")</f>
    </oc>
    <nc r="T18" t="inlineStr">
      <is>
        <t>C-</t>
      </is>
    </nc>
  </rcc>
  <rcc rId="789" sId="2">
    <oc r="T19">
      <f>IF(R19&lt;$T$10,1,"")</f>
    </oc>
    <nc r="T19" t="inlineStr">
      <is>
        <t>C-</t>
      </is>
    </nc>
  </rcc>
  <rcc rId="790" sId="2">
    <oc r="T20">
      <f>IF(R20&lt;$T$10,1,"")</f>
    </oc>
    <nc r="T20" t="inlineStr">
      <is>
        <t>C-</t>
      </is>
    </nc>
  </rcc>
  <rcc rId="791" sId="2">
    <oc r="T21">
      <f>IF(R21&lt;$T$10,1,"")</f>
    </oc>
    <nc r="T21" t="inlineStr">
      <is>
        <t>C</t>
      </is>
    </nc>
  </rcc>
  <rcc rId="792" sId="2">
    <oc r="T22">
      <f>IF(R22&lt;$T$10,1,"")</f>
    </oc>
    <nc r="T22" t="inlineStr">
      <is>
        <t>C</t>
      </is>
    </nc>
  </rcc>
  <rcc rId="793" sId="2">
    <oc r="T23">
      <f>IF(R23&lt;$T$10,1,"")</f>
    </oc>
    <nc r="T23" t="inlineStr">
      <is>
        <t>C</t>
      </is>
    </nc>
  </rcc>
  <rcc rId="794" sId="2">
    <oc r="T24">
      <f>IF(R24&lt;$T$10,1,"")</f>
    </oc>
    <nc r="T24" t="inlineStr">
      <is>
        <t>C+</t>
      </is>
    </nc>
  </rcc>
  <rcc rId="795" sId="2">
    <oc r="T25">
      <f>IF(R25&lt;$T$10,1,"")</f>
    </oc>
    <nc r="T25" t="inlineStr">
      <is>
        <t>C+</t>
      </is>
    </nc>
  </rcc>
  <rcc rId="796" sId="2">
    <oc r="T26">
      <f>IF(R26&lt;$T$10,1,"")</f>
    </oc>
    <nc r="T26" t="inlineStr">
      <is>
        <t>C+</t>
      </is>
    </nc>
  </rcc>
  <rcc rId="797" sId="2">
    <oc r="T27">
      <f>IF(R27&lt;$T$10,1,"")</f>
    </oc>
    <nc r="T27" t="inlineStr">
      <is>
        <t>C+</t>
      </is>
    </nc>
  </rcc>
  <rcc rId="798" sId="2">
    <oc r="T28">
      <f>IF(R28&lt;$T$10,1,"")</f>
    </oc>
    <nc r="T28" t="inlineStr">
      <is>
        <t>B-</t>
      </is>
    </nc>
  </rcc>
  <rcc rId="799" sId="2">
    <oc r="T29">
      <f>IF(R29&lt;$T$10,1,"")</f>
    </oc>
    <nc r="T29" t="inlineStr">
      <is>
        <t>B-</t>
      </is>
    </nc>
  </rcc>
  <rcc rId="800" sId="2">
    <oc r="T30">
      <f>IF(R30&lt;$T$10,1,"")</f>
    </oc>
    <nc r="T30" t="inlineStr">
      <is>
        <t>B-</t>
      </is>
    </nc>
  </rcc>
  <rcc rId="801" sId="2">
    <oc r="T31">
      <f>IF(R31&lt;$T$10,1,"")</f>
    </oc>
    <nc r="T31" t="inlineStr">
      <is>
        <t>B-</t>
      </is>
    </nc>
  </rcc>
  <rcc rId="802" sId="2">
    <oc r="T32">
      <f>IF(R32&lt;$T$10,1,"")</f>
    </oc>
    <nc r="T32" t="inlineStr">
      <is>
        <t>B</t>
      </is>
    </nc>
  </rcc>
  <rcc rId="803" sId="2">
    <oc r="T33">
      <f>IF(R33&lt;$T$10,1,"")</f>
    </oc>
    <nc r="T33" t="inlineStr">
      <is>
        <t>B</t>
      </is>
    </nc>
  </rcc>
  <rcc rId="804" sId="2">
    <oc r="T34">
      <f>IF(R34&lt;$T$10,1,"")</f>
    </oc>
    <nc r="T34" t="inlineStr">
      <is>
        <t>B</t>
      </is>
    </nc>
  </rcc>
  <rcc rId="805" sId="2">
    <oc r="T35">
      <f>IF(R35&lt;$T$10,1,"")</f>
    </oc>
    <nc r="T35" t="inlineStr">
      <is>
        <t>B+</t>
      </is>
    </nc>
  </rcc>
  <rcc rId="806" sId="2">
    <oc r="T36">
      <f>IF(R36&lt;$T$10,1,"")</f>
    </oc>
    <nc r="T36" t="inlineStr">
      <is>
        <t>B+</t>
      </is>
    </nc>
  </rcc>
  <rcc rId="807" sId="2">
    <oc r="T37">
      <f>IF(R37&lt;$T$10,1,"")</f>
    </oc>
    <nc r="T37" t="inlineStr">
      <is>
        <t>A-</t>
      </is>
    </nc>
  </rcc>
  <rcc rId="808" sId="2">
    <oc r="T38">
      <f>IF(R38&lt;$T$10,1,"")</f>
    </oc>
    <nc r="T38" t="inlineStr">
      <is>
        <t>A-</t>
      </is>
    </nc>
  </rcc>
  <rcc rId="809" sId="2">
    <oc r="T39">
      <f>IF(R39&lt;$T$10,1,"")</f>
    </oc>
    <nc r="T39" t="inlineStr">
      <is>
        <t>A</t>
      </is>
    </nc>
  </rcc>
  <rcc rId="810" sId="2">
    <oc r="T40">
      <f>IF(R40&lt;$T$10,1,"")</f>
    </oc>
    <nc r="T40" t="inlineStr">
      <is>
        <t>A</t>
      </is>
    </nc>
  </rcc>
  <rcc rId="811" sId="2">
    <oc r="T41">
      <f>IF(R41&lt;$T$10,1,"")</f>
    </oc>
    <nc r="T41" t="inlineStr">
      <is>
        <t>A</t>
      </is>
    </nc>
  </rcc>
  <rcc rId="812" sId="2">
    <oc r="T42">
      <f>IF(R42&lt;$T$10,1,"")</f>
    </oc>
    <nc r="T42" t="inlineStr">
      <is>
        <t>A</t>
      </is>
    </nc>
  </rcc>
  <rcc rId="813" sId="2">
    <oc r="T11">
      <f>IF(R11&lt;$T$10,1,"")</f>
    </oc>
    <nc r="T11" t="inlineStr">
      <is>
        <t>SA</t>
      </is>
    </nc>
  </rcc>
  <rcc rId="814" sId="2">
    <oc r="T12">
      <f>IF(R12&lt;$T$10,1,"")</f>
    </oc>
    <nc r="T12" t="inlineStr">
      <is>
        <t>SA</t>
      </is>
    </nc>
  </rcc>
  <rcc rId="815" sId="2">
    <oc r="T43">
      <f>IF(R43&lt;$T$10,1,"")</f>
    </oc>
    <nc r="T43" t="inlineStr">
      <is>
        <t>I</t>
      </is>
    </nc>
  </rcc>
  <rfmt sheetId="2" sqref="S10" start="0" length="0">
    <dxf>
      <border outline="0">
        <right style="thin">
          <color rgb="FF000000"/>
        </right>
      </border>
    </dxf>
  </rfmt>
  <rfmt sheetId="2" sqref="A10:XFD10" start="0" length="2147483647">
    <dxf>
      <font>
        <b val="0"/>
      </font>
    </dxf>
  </rfmt>
  <rfmt sheetId="2" sqref="A10:XFD10" start="0" length="2147483647">
    <dxf>
      <font>
        <b/>
      </font>
    </dxf>
  </rfmt>
  <rcc rId="816" sId="2" odxf="1" dxf="1">
    <oc r="S9" t="inlineStr">
      <is>
        <t>Grade</t>
      </is>
    </oc>
    <nc r="S9" t="inlineStr">
      <is>
        <t xml:space="preserve">Total Marks </t>
      </is>
    </nc>
    <ndxf>
      <border outline="0">
        <right style="thin">
          <color rgb="FF000000"/>
        </right>
        <bottom style="thin">
          <color rgb="FF000000"/>
        </bottom>
      </border>
    </ndxf>
  </rcc>
  <rcc rId="817" sId="2">
    <nc r="S10">
      <v>100</v>
    </nc>
  </rcc>
  <rcc rId="818" sId="2" odxf="1" dxf="1">
    <oc r="T10">
      <v>40</v>
    </oc>
    <nc r="T10" t="inlineStr">
      <is>
        <t>Scenario  5</t>
      </is>
    </nc>
    <ndxf>
      <fill>
        <patternFill patternType="solid">
          <bgColor theme="0"/>
        </patternFill>
      </fill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2" sqref="T43:T1048576">
    <dxf>
      <alignment horizontal="center" readingOrder="0"/>
    </dxf>
  </rfmt>
  <rfmt sheetId="2" sqref="T43:T1048576">
    <dxf>
      <alignment horizontal="general" readingOrder="0"/>
    </dxf>
  </rfmt>
  <rfmt sheetId="2" sqref="T43:T1048576">
    <dxf>
      <alignment horizontal="center" readingOrder="0"/>
    </dxf>
  </rfmt>
  <rfmt sheetId="2" sqref="T43:T1048576">
    <dxf>
      <alignment horizontal="general" readingOrder="0"/>
    </dxf>
  </rfmt>
  <rfmt sheetId="2" sqref="T43:T1048576">
    <dxf>
      <alignment vertical="center" readingOrder="0"/>
    </dxf>
  </rfmt>
  <rfmt sheetId="2" sqref="T43:T1048576">
    <dxf>
      <alignment horizontal="center" readingOrder="0"/>
    </dxf>
  </rfmt>
  <rfmt sheetId="2" sqref="T11:T43">
    <dxf>
      <alignment horizontal="general" readingOrder="0"/>
    </dxf>
  </rfmt>
  <rfmt sheetId="2" sqref="T11:T43">
    <dxf>
      <alignment horizontal="center" readingOrder="0"/>
    </dxf>
  </rfmt>
  <rfmt sheetId="2" sqref="T11:T43">
    <dxf>
      <alignment vertical="center" readingOrder="0"/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Adjustment!$R:$R</formula>
  </rdn>
  <rcv guid="{4AA33006-30C9-4BDF-BF0C-53E67ECDF6E6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716" sId="2">
    <nc r="S13">
      <f>R13+15</f>
    </nc>
  </rcc>
  <rcc rId="717" sId="2">
    <nc r="S14">
      <f>R14+15</f>
    </nc>
  </rcc>
  <rcc rId="718" sId="2">
    <nc r="S15">
      <f>R15+15</f>
    </nc>
  </rcc>
  <rcc rId="719" sId="2">
    <nc r="S16">
      <f>R16+15</f>
    </nc>
  </rcc>
  <rcc rId="720" sId="2">
    <nc r="S17">
      <f>R17+15</f>
    </nc>
  </rcc>
  <rcc rId="721" sId="2">
    <nc r="S18">
      <f>R18+15</f>
    </nc>
  </rcc>
  <rcc rId="722" sId="2">
    <nc r="S19">
      <f>R19+15</f>
    </nc>
  </rcc>
  <rcc rId="723" sId="2">
    <nc r="S20">
      <f>R20+15</f>
    </nc>
  </rcc>
  <rcc rId="724" sId="2">
    <nc r="S21">
      <f>R21+15</f>
    </nc>
  </rcc>
  <rcc rId="725" sId="2">
    <nc r="S22">
      <f>R22+15</f>
    </nc>
  </rcc>
  <rcc rId="726" sId="2">
    <nc r="S23">
      <f>R23+15</f>
    </nc>
  </rcc>
  <rcc rId="727" sId="2">
    <nc r="S24">
      <f>R24+15</f>
    </nc>
  </rcc>
  <rcc rId="728" sId="2">
    <nc r="S25">
      <f>R25+15</f>
    </nc>
  </rcc>
  <rcc rId="729" sId="2">
    <nc r="S26">
      <f>R26+15</f>
    </nc>
  </rcc>
  <rcc rId="730" sId="2">
    <nc r="S27">
      <f>R27+15</f>
    </nc>
  </rcc>
  <rcc rId="731" sId="2">
    <nc r="S28">
      <f>R28+15</f>
    </nc>
  </rcc>
  <rcc rId="732" sId="2">
    <nc r="S29">
      <f>R29+15</f>
    </nc>
  </rcc>
  <rcc rId="733" sId="2">
    <nc r="S30">
      <f>R30+15</f>
    </nc>
  </rcc>
  <rcc rId="734" sId="2">
    <nc r="S31">
      <f>R31+15</f>
    </nc>
  </rcc>
  <rcc rId="735" sId="2">
    <nc r="S32">
      <f>R32+15</f>
    </nc>
  </rcc>
  <rcc rId="736" sId="2">
    <nc r="S33">
      <f>R33+15</f>
    </nc>
  </rcc>
  <rcc rId="737" sId="2">
    <nc r="S34">
      <f>R34+15</f>
    </nc>
  </rcc>
  <rcc rId="738" sId="2">
    <nc r="S35">
      <f>R35+15</f>
    </nc>
  </rcc>
  <rcc rId="739" sId="2">
    <nc r="S36">
      <f>R36+15</f>
    </nc>
  </rcc>
  <rcc rId="740" sId="2">
    <nc r="S37">
      <f>R37+15</f>
    </nc>
  </rcc>
  <rcc rId="741" sId="2">
    <nc r="S38">
      <f>R38+15</f>
    </nc>
  </rcc>
  <rcc rId="742" sId="2">
    <nc r="S39">
      <f>R39+15</f>
    </nc>
  </rcc>
  <rcc rId="743" sId="2">
    <nc r="S40">
      <f>R40+15</f>
    </nc>
  </rcc>
  <rcc rId="744" sId="2">
    <nc r="S41">
      <f>R41+15</f>
    </nc>
  </rcc>
  <rcc rId="745" sId="2">
    <nc r="S42">
      <f>R42+15</f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cc rId="1328" sId="2">
    <nc r="R43" t="inlineStr">
      <is>
        <t>I</t>
      </is>
    </nc>
  </rcc>
  <rcc rId="1329" sId="2">
    <oc r="O43" t="inlineStr">
      <is>
        <t>I</t>
      </is>
    </oc>
    <nc r="O43"/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c rId="1289" sId="2">
    <oc r="O1" t="inlineStr">
      <is>
        <t>Control No:_________</t>
      </is>
    </oc>
    <nc r="O1" t="inlineStr">
      <is>
        <t xml:space="preserve">             Control No:_________</t>
      </is>
    </nc>
  </rcc>
  <rcc rId="1290" sId="2">
    <oc r="O3" t="inlineStr">
      <is>
        <r>
          <t>Semester:</t>
        </r>
        <r>
          <rPr>
            <sz val="11"/>
            <color theme="1"/>
            <rFont val="Calibri"/>
            <family val="2"/>
          </rPr>
          <t xml:space="preserve"> Fall 2012</t>
        </r>
      </is>
    </oc>
    <nc r="O3" t="inlineStr">
      <is>
        <r>
          <t xml:space="preserve">        Semester:</t>
        </r>
        <r>
          <rPr>
            <sz val="11"/>
            <color theme="1"/>
            <rFont val="Calibri"/>
            <family val="2"/>
          </rPr>
          <t xml:space="preserve"> Fall 2012</t>
        </r>
      </is>
    </nc>
  </rcc>
  <rcc rId="1291" sId="2">
    <oc r="R4" t="inlineStr">
      <is>
        <r>
          <t>Section:</t>
        </r>
        <r>
          <rPr>
            <sz val="11"/>
            <color theme="1"/>
            <rFont val="Calibri"/>
            <family val="2"/>
          </rPr>
          <t>A</t>
        </r>
      </is>
    </oc>
    <nc r="R4" t="inlineStr">
      <is>
        <r>
          <t xml:space="preserve">    Section: </t>
        </r>
        <r>
          <rPr>
            <sz val="11"/>
            <color theme="1"/>
            <rFont val="Calibri"/>
            <family val="2"/>
          </rPr>
          <t>A</t>
        </r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fmt sheetId="2" sqref="P12" start="0" length="0">
    <dxf>
      <border outline="0">
        <right/>
      </border>
    </dxf>
  </rfmt>
  <rfmt sheetId="2" sqref="P13" start="0" length="0">
    <dxf>
      <border outline="0">
        <right/>
      </border>
    </dxf>
  </rfmt>
  <rfmt sheetId="2" sqref="P14" start="0" length="0">
    <dxf>
      <border outline="0">
        <right/>
      </border>
    </dxf>
  </rfmt>
  <rfmt sheetId="2" sqref="P15" start="0" length="0">
    <dxf>
      <border outline="0">
        <right/>
      </border>
    </dxf>
  </rfmt>
  <rfmt sheetId="2" sqref="P16" start="0" length="0">
    <dxf>
      <border outline="0">
        <right/>
      </border>
    </dxf>
  </rfmt>
  <rfmt sheetId="2" sqref="P17" start="0" length="0">
    <dxf>
      <border outline="0">
        <right/>
      </border>
    </dxf>
  </rfmt>
  <rfmt sheetId="2" sqref="P18" start="0" length="0">
    <dxf>
      <font>
        <b val="0"/>
        <sz val="11"/>
        <color theme="1"/>
        <name val="Calibri"/>
        <scheme val="minor"/>
      </font>
      <border outline="0">
        <right/>
      </border>
    </dxf>
  </rfmt>
  <rfmt sheetId="2" sqref="P19" start="0" length="0">
    <dxf>
      <border outline="0">
        <right/>
      </border>
    </dxf>
  </rfmt>
  <rfmt sheetId="2" sqref="P20" start="0" length="0">
    <dxf>
      <border outline="0">
        <right/>
      </border>
    </dxf>
  </rfmt>
  <rfmt sheetId="2" sqref="P21" start="0" length="0">
    <dxf>
      <border outline="0">
        <right/>
      </border>
    </dxf>
  </rfmt>
  <rfmt sheetId="2" sqref="P22" start="0" length="0">
    <dxf>
      <border outline="0">
        <right/>
      </border>
    </dxf>
  </rfmt>
  <rfmt sheetId="2" sqref="P23" start="0" length="0">
    <dxf>
      <border outline="0">
        <right/>
      </border>
    </dxf>
  </rfmt>
  <rfmt sheetId="2" sqref="P24" start="0" length="0">
    <dxf>
      <border outline="0">
        <right/>
      </border>
    </dxf>
  </rfmt>
  <rfmt sheetId="2" sqref="P25" start="0" length="0">
    <dxf>
      <border outline="0">
        <right/>
      </border>
    </dxf>
  </rfmt>
  <rfmt sheetId="2" sqref="P26" start="0" length="0">
    <dxf>
      <border outline="0">
        <right/>
      </border>
    </dxf>
  </rfmt>
  <rfmt sheetId="2" sqref="P27" start="0" length="0">
    <dxf>
      <border outline="0">
        <right/>
      </border>
    </dxf>
  </rfmt>
  <rfmt sheetId="2" sqref="P28" start="0" length="0">
    <dxf>
      <border outline="0">
        <right/>
      </border>
    </dxf>
  </rfmt>
  <rfmt sheetId="2" sqref="P29" start="0" length="0">
    <dxf>
      <border outline="0">
        <right/>
      </border>
    </dxf>
  </rfmt>
  <rfmt sheetId="2" sqref="P30" start="0" length="0">
    <dxf>
      <border outline="0">
        <right/>
      </border>
    </dxf>
  </rfmt>
  <rfmt sheetId="2" sqref="P31" start="0" length="0">
    <dxf>
      <border outline="0">
        <right/>
      </border>
    </dxf>
  </rfmt>
  <rfmt sheetId="2" sqref="P32" start="0" length="0">
    <dxf>
      <border outline="0">
        <right/>
      </border>
    </dxf>
  </rfmt>
  <rfmt sheetId="2" sqref="P33" start="0" length="0">
    <dxf>
      <border outline="0">
        <right/>
      </border>
    </dxf>
  </rfmt>
  <rfmt sheetId="2" sqref="P34" start="0" length="0">
    <dxf>
      <border outline="0">
        <right/>
      </border>
    </dxf>
  </rfmt>
  <rfmt sheetId="2" sqref="P35" start="0" length="0">
    <dxf>
      <border outline="0">
        <right/>
      </border>
    </dxf>
  </rfmt>
  <rfmt sheetId="2" sqref="P36" start="0" length="0">
    <dxf>
      <border outline="0">
        <right/>
      </border>
    </dxf>
  </rfmt>
  <rfmt sheetId="2" sqref="P37" start="0" length="0">
    <dxf>
      <border outline="0">
        <right/>
      </border>
    </dxf>
  </rfmt>
  <rfmt sheetId="2" sqref="P38" start="0" length="0">
    <dxf>
      <border outline="0">
        <right/>
      </border>
    </dxf>
  </rfmt>
  <rfmt sheetId="2" sqref="P39" start="0" length="0">
    <dxf>
      <border outline="0">
        <right/>
      </border>
    </dxf>
  </rfmt>
  <rfmt sheetId="2" sqref="P40" start="0" length="0">
    <dxf>
      <border outline="0">
        <right/>
      </border>
    </dxf>
  </rfmt>
  <rfmt sheetId="2" sqref="P41" start="0" length="0">
    <dxf>
      <border outline="0">
        <right/>
      </border>
    </dxf>
  </rfmt>
  <rfmt sheetId="2" sqref="P42" start="0" length="0">
    <dxf>
      <border outline="0">
        <right/>
      </border>
    </dxf>
  </rfmt>
  <rfmt sheetId="2" sqref="P43" start="0" length="0">
    <dxf>
      <border outline="0">
        <right/>
      </border>
    </dxf>
  </rfmt>
  <rcc rId="916" sId="2">
    <oc r="Q11" t="inlineStr">
      <is>
        <t>F</t>
      </is>
    </oc>
    <nc r="Q11">
      <f>IF(AND(S11&gt;=$A$4, S11&lt;=$B$4),$C$4,IF(AND(S11&gt;=$A$5, S11&lt;=$B$5),$C$5,IF(AND(S11&gt;=$A$6,
S11&lt;=$B$6),$C$6,IF(AND(S11&gt;=$A$7, S11&lt;=$B$7),$C$7,IF(AND(S11&gt;=$A$8, S11&lt;=$B$8),$C$8,IF(AND(S11&gt;=$A$9,
S11&lt;=$B$9),$C$9,IF(AND(S11&gt;=$A$10, S11&lt;=$B$10),$C$10,IF(AND(S11&gt;=$A$11, S11&lt;=$B$11),$C$11,"F"))))))))</f>
    </nc>
  </rcc>
  <rfmt sheetId="2" sqref="Q16" start="0" length="0">
    <dxf>
      <font>
        <b val="0"/>
        <sz val="11"/>
        <color theme="1"/>
        <name val="Calibri"/>
        <scheme val="minor"/>
      </font>
      <fill>
        <patternFill patternType="solid">
          <bgColor theme="0"/>
        </patternFill>
      </fill>
      <alignment wrapText="0" readingOrder="0"/>
    </dxf>
  </rfmt>
  <rm rId="917" sheetId="2" source="E4" destination="Q11" sourceSheetId="4">
    <rcc rId="0" sId="2" dxf="1">
      <nc r="Q11">
        <f>IF(AND(S11&gt;=$A$4, S11&lt;=$B$4),$C$4,IF(AND(S11&gt;=$A$5, S11&lt;=$B$5),$C$5,IF(AND(S11&gt;=$A$6,
S11&lt;=$B$6),$C$6,IF(AND(S11&gt;=$A$7, S11&lt;=$B$7),$C$7,IF(AND(S11&gt;=$A$8, S11&lt;=$B$8),$C$8,IF(AND(S11&gt;=$A$9,
S11&lt;=$B$9),$C$9,IF(AND(S11&gt;=$A$10, S11&lt;=$B$10),$C$10,IF(AND(S11&gt;=$A$11, S11&lt;=$B$11),$C$11,"F"))))))))</f>
      </nc>
      <ndxf>
        <fill>
          <patternFill patternType="solid">
            <bgColor theme="0"/>
          </patternFill>
        </fill>
        <alignment horizontal="center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m>
  <rfmt sheetId="2" sqref="Q12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3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4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5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6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7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8" start="0" length="0">
    <dxf>
      <font>
        <b val="0"/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19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0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1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2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3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4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5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6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7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8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29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0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1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2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3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4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5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6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7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8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39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40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41" start="0" length="0">
    <dxf>
      <font>
        <b val="0"/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dxf>
  </rfmt>
  <rfmt sheetId="2" sqref="Q42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2" sqref="Q43" start="0" length="0">
    <dxf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18" sId="2">
    <oc r="P11">
      <f>O11+10</f>
    </oc>
    <nc r="P11">
      <f>CEILING(N11+M11,1)</f>
    </nc>
  </rcc>
  <rcc rId="919" sId="2">
    <oc r="P12">
      <f>O12+10</f>
    </oc>
    <nc r="P12">
      <f>CEILING(N12+M12,1)</f>
    </nc>
  </rcc>
  <rcc rId="920" sId="2">
    <oc r="P13">
      <f>O13+10</f>
    </oc>
    <nc r="P13">
      <f>CEILING(N13+M13,1)</f>
    </nc>
  </rcc>
  <rcc rId="921" sId="2">
    <oc r="P14">
      <f>O14+10</f>
    </oc>
    <nc r="P14">
      <f>CEILING(N14+M14,1)</f>
    </nc>
  </rcc>
  <rcc rId="922" sId="2">
    <oc r="P15">
      <f>O15+10</f>
    </oc>
    <nc r="P15">
      <f>CEILING(N15+M15,1)</f>
    </nc>
  </rcc>
  <rcc rId="923" sId="2">
    <oc r="P16">
      <f>O16+10</f>
    </oc>
    <nc r="P16">
      <f>CEILING(N16+M16,1)</f>
    </nc>
  </rcc>
  <rcc rId="924" sId="2">
    <oc r="P17">
      <f>O17+10</f>
    </oc>
    <nc r="P17">
      <f>CEILING(N17+M17,1)</f>
    </nc>
  </rcc>
  <rcc rId="925" sId="2">
    <oc r="P18" t="inlineStr">
      <is>
        <t>I</t>
      </is>
    </oc>
    <nc r="P18">
      <f>CEILING(N18+M18,1)</f>
    </nc>
  </rcc>
  <rcc rId="926" sId="2">
    <oc r="P19">
      <f>O19+10</f>
    </oc>
    <nc r="P19">
      <f>CEILING(N19+M19,1)</f>
    </nc>
  </rcc>
  <rcc rId="927" sId="2">
    <oc r="P20">
      <f>O20+10</f>
    </oc>
    <nc r="P20">
      <f>CEILING(N20+M20,1)</f>
    </nc>
  </rcc>
  <rcc rId="928" sId="2">
    <oc r="P21">
      <f>O21+10</f>
    </oc>
    <nc r="P21">
      <f>CEILING(N21+M21,1)</f>
    </nc>
  </rcc>
  <rcc rId="929" sId="2">
    <oc r="P22">
      <f>O22+10</f>
    </oc>
    <nc r="P22">
      <f>CEILING(N22+M22,1)</f>
    </nc>
  </rcc>
  <rcc rId="930" sId="2">
    <oc r="P23">
      <f>O23+10</f>
    </oc>
    <nc r="P23">
      <f>CEILING(N23+M23,1)</f>
    </nc>
  </rcc>
  <rcc rId="931" sId="2">
    <oc r="P24">
      <f>O24+10</f>
    </oc>
    <nc r="P24">
      <f>CEILING(N24+M24,1)</f>
    </nc>
  </rcc>
  <rcc rId="932" sId="2">
    <oc r="P25">
      <f>O25+10</f>
    </oc>
    <nc r="P25">
      <f>CEILING(N25+M25,1)</f>
    </nc>
  </rcc>
  <rcc rId="933" sId="2">
    <oc r="P26">
      <f>O26+10</f>
    </oc>
    <nc r="P26">
      <f>CEILING(N26+M26,1)</f>
    </nc>
  </rcc>
  <rcc rId="934" sId="2">
    <oc r="P27">
      <f>O27+10</f>
    </oc>
    <nc r="P27">
      <f>CEILING(N27+M27,1)</f>
    </nc>
  </rcc>
  <rcc rId="935" sId="2">
    <oc r="P28">
      <f>O28+10</f>
    </oc>
    <nc r="P28">
      <f>CEILING(N28+M28,1)</f>
    </nc>
  </rcc>
  <rcc rId="936" sId="2">
    <oc r="P29">
      <f>O29+10</f>
    </oc>
    <nc r="P29">
      <f>CEILING(N29+M29,1)</f>
    </nc>
  </rcc>
  <rcc rId="937" sId="2">
    <oc r="P30">
      <f>O30+10</f>
    </oc>
    <nc r="P30">
      <f>CEILING(N30+M30,1)</f>
    </nc>
  </rcc>
  <rcc rId="938" sId="2">
    <oc r="P31">
      <f>O31+10</f>
    </oc>
    <nc r="P31">
      <f>CEILING(N31+M31,1)</f>
    </nc>
  </rcc>
  <rcc rId="939" sId="2">
    <oc r="P32">
      <f>O32+10</f>
    </oc>
    <nc r="P32">
      <f>CEILING(N32+M32,1)</f>
    </nc>
  </rcc>
  <rcc rId="940" sId="2">
    <oc r="P33">
      <f>O33+10</f>
    </oc>
    <nc r="P33">
      <f>CEILING(N33+M33,1)</f>
    </nc>
  </rcc>
  <rcc rId="941" sId="2">
    <oc r="P34">
      <f>O34+10</f>
    </oc>
    <nc r="P34">
      <f>CEILING(N34+M34,1)</f>
    </nc>
  </rcc>
  <rcc rId="942" sId="2">
    <oc r="P35">
      <f>O35+10</f>
    </oc>
    <nc r="P35">
      <f>CEILING(N35+M35,1)</f>
    </nc>
  </rcc>
  <rcc rId="943" sId="2">
    <oc r="P36">
      <f>O36+10</f>
    </oc>
    <nc r="P36">
      <f>CEILING(N36+M36,1)</f>
    </nc>
  </rcc>
  <rcc rId="944" sId="2">
    <oc r="P37">
      <f>O37+10</f>
    </oc>
    <nc r="P37">
      <f>CEILING(N37+M37,1)</f>
    </nc>
  </rcc>
  <rcc rId="945" sId="2">
    <oc r="P38">
      <f>O38+10</f>
    </oc>
    <nc r="P38">
      <f>CEILING(N38+M38,1)</f>
    </nc>
  </rcc>
  <rcc rId="946" sId="2">
    <oc r="P39">
      <f>O39+10</f>
    </oc>
    <nc r="P39">
      <f>CEILING(N39+M39,1)</f>
    </nc>
  </rcc>
  <rcc rId="947" sId="2">
    <oc r="P40">
      <f>O40+10</f>
    </oc>
    <nc r="P40">
      <f>CEILING(N40+M40,1)</f>
    </nc>
  </rcc>
  <rcc rId="948" sId="2">
    <oc r="P41" t="inlineStr">
      <is>
        <t>SA</t>
      </is>
    </oc>
    <nc r="P41">
      <f>CEILING(N41+M41,1)</f>
    </nc>
  </rcc>
  <rcc rId="949" sId="2">
    <oc r="P42">
      <f>O42+10</f>
    </oc>
    <nc r="P42">
      <f>CEILING(N42+M42,1)</f>
    </nc>
  </rcc>
  <rcc rId="950" sId="2">
    <oc r="P43">
      <f>O43+10</f>
    </oc>
    <nc r="P43">
      <f>CEILING(N43+M43,1)</f>
    </nc>
  </rcc>
  <rcc rId="951" sId="2">
    <oc r="Q11">
      <f>IF(AND(Sheet2!D4&gt;=Sheet2!$A$4, Sheet2!D4&lt;=Sheet2!$B$4),Sheet2!$C$4,IF(AND(Sheet2!D4&gt;=Sheet2!$A$5, Sheet2!D4&lt;=Sheet2!$B$5),Sheet2!$C$5,IF(AND(Sheet2!D4&gt;=Sheet2!$A$6,
Sheet2!D4&lt;=Sheet2!$B$6),Sheet2!$C$6,IF(AND(Sheet2!D4&gt;=Sheet2!$A$7, Sheet2!D4&lt;=Sheet2!$B$7),Sheet2!$C$7,IF(AND(Sheet2!D4&gt;=Sheet2!$A$8, Sheet2!D4&lt;=Sheet2!$B$8),Sheet2!$C$8,IF(AND(Sheet2!D4&gt;=Sheet2!$A$9,
Sheet2!D4&lt;=Sheet2!$B$9),Sheet2!$C$9,IF(AND(Sheet2!D4&gt;=Sheet2!$A$10, Sheet2!D4&lt;=Sheet2!$B$10),Sheet2!$C$10,IF(AND(Sheet2!D4&gt;=Sheet2!$A$11, Sheet2!D4&lt;=Sheet2!$B$11),Sheet2!$C$11,"F"))))))))</f>
    </oc>
    <nc r="Q11">
      <f>IF(AND(P11&gt;=Sheet2!$A$4, P11&lt;=Sheet2!$B$4),Sheet2!$C$4,IF(AND(P11&gt;=Sheet2!$A$5,
P11&lt;=Sheet2!$B$5),Sheet2!$C$5,IF(AND(P11&gt;=Sheet2!$A$6,
P11&lt;=Sheet2!$B$6),Sheet2!$C$6,IF(AND(P11&gt;=Sheet2!$A$7,
P11&lt;=Sheet2!$B$7),Sheet2!$C$7,IF(AND(P11&gt;=Sheet2!$A$8,
P11&lt;=Sheet2!$B$8),Sheet2!$C$8,IF(AND(P11&gt;=Sheet2!$A$9,
P11&lt;=Sheet2!$B$9),Sheet2!$C$9,IF(AND(P11&gt;=Sheet2!$A$10,
P11&lt;=Sheet2!$B$10),Sheet2!$C$10,IF(AND(P11&gt;=Sheet2!$A$11,
P11&lt;=Sheet2!$B$11),Sheet2!$C$11,"F"))))))))</f>
    </nc>
  </rcc>
  <rcc rId="952" sId="2">
    <oc r="Q12" t="inlineStr">
      <is>
        <t>F</t>
      </is>
    </oc>
    <nc r="Q12">
      <f>IF(AND(P12&gt;=Sheet2!$A$4, P12&lt;=Sheet2!$B$4),Sheet2!$C$4,IF(AND(P12&gt;=Sheet2!$A$5,
P12&lt;=Sheet2!$B$5),Sheet2!$C$5,IF(AND(P12&gt;=Sheet2!$A$6,
P12&lt;=Sheet2!$B$6),Sheet2!$C$6,IF(AND(P12&gt;=Sheet2!$A$7,
P12&lt;=Sheet2!$B$7),Sheet2!$C$7,IF(AND(P12&gt;=Sheet2!$A$8,
P12&lt;=Sheet2!$B$8),Sheet2!$C$8,IF(AND(P12&gt;=Sheet2!$A$9,
P12&lt;=Sheet2!$B$9),Sheet2!$C$9,IF(AND(P12&gt;=Sheet2!$A$10,
P12&lt;=Sheet2!$B$10),Sheet2!$C$10,IF(AND(P12&gt;=Sheet2!$A$11,
P12&lt;=Sheet2!$B$11),Sheet2!$C$11,"F"))))))))</f>
    </nc>
  </rcc>
  <rcc rId="953" sId="2">
    <oc r="Q13" t="inlineStr">
      <is>
        <t>C-</t>
      </is>
    </oc>
    <nc r="Q13">
      <f>IF(AND(P13&gt;=Sheet2!$A$4, P13&lt;=Sheet2!$B$4),Sheet2!$C$4,IF(AND(P13&gt;=Sheet2!$A$5,
P13&lt;=Sheet2!$B$5),Sheet2!$C$5,IF(AND(P13&gt;=Sheet2!$A$6,
P13&lt;=Sheet2!$B$6),Sheet2!$C$6,IF(AND(P13&gt;=Sheet2!$A$7,
P13&lt;=Sheet2!$B$7),Sheet2!$C$7,IF(AND(P13&gt;=Sheet2!$A$8,
P13&lt;=Sheet2!$B$8),Sheet2!$C$8,IF(AND(P13&gt;=Sheet2!$A$9,
P13&lt;=Sheet2!$B$9),Sheet2!$C$9,IF(AND(P13&gt;=Sheet2!$A$10,
P13&lt;=Sheet2!$B$10),Sheet2!$C$10,IF(AND(P13&gt;=Sheet2!$A$11,
P13&lt;=Sheet2!$B$11),Sheet2!$C$11,"F"))))))))</f>
    </nc>
  </rcc>
  <rcc rId="954" sId="2">
    <oc r="Q14" t="inlineStr">
      <is>
        <t>F</t>
      </is>
    </oc>
    <nc r="Q14">
      <f>IF(AND(P14&gt;=Sheet2!$A$4, P14&lt;=Sheet2!$B$4),Sheet2!$C$4,IF(AND(P14&gt;=Sheet2!$A$5,
P14&lt;=Sheet2!$B$5),Sheet2!$C$5,IF(AND(P14&gt;=Sheet2!$A$6,
P14&lt;=Sheet2!$B$6),Sheet2!$C$6,IF(AND(P14&gt;=Sheet2!$A$7,
P14&lt;=Sheet2!$B$7),Sheet2!$C$7,IF(AND(P14&gt;=Sheet2!$A$8,
P14&lt;=Sheet2!$B$8),Sheet2!$C$8,IF(AND(P14&gt;=Sheet2!$A$9,
P14&lt;=Sheet2!$B$9),Sheet2!$C$9,IF(AND(P14&gt;=Sheet2!$A$10,
P14&lt;=Sheet2!$B$10),Sheet2!$C$10,IF(AND(P14&gt;=Sheet2!$A$11,
P14&lt;=Sheet2!$B$11),Sheet2!$C$11,"F"))))))))</f>
    </nc>
  </rcc>
  <rcc rId="955" sId="2">
    <oc r="Q15" t="inlineStr">
      <is>
        <t>F</t>
      </is>
    </oc>
    <nc r="Q15">
      <f>IF(AND(P15&gt;=Sheet2!$A$4, P15&lt;=Sheet2!$B$4),Sheet2!$C$4,IF(AND(P15&gt;=Sheet2!$A$5,
P15&lt;=Sheet2!$B$5),Sheet2!$C$5,IF(AND(P15&gt;=Sheet2!$A$6,
P15&lt;=Sheet2!$B$6),Sheet2!$C$6,IF(AND(P15&gt;=Sheet2!$A$7,
P15&lt;=Sheet2!$B$7),Sheet2!$C$7,IF(AND(P15&gt;=Sheet2!$A$8,
P15&lt;=Sheet2!$B$8),Sheet2!$C$8,IF(AND(P15&gt;=Sheet2!$A$9,
P15&lt;=Sheet2!$B$9),Sheet2!$C$9,IF(AND(P15&gt;=Sheet2!$A$10,
P15&lt;=Sheet2!$B$10),Sheet2!$C$10,IF(AND(P15&gt;=Sheet2!$A$11,
P15&lt;=Sheet2!$B$11),Sheet2!$C$11,"F"))))))))</f>
    </nc>
  </rcc>
  <rcc rId="956" sId="2">
    <oc r="Q16" t="inlineStr">
      <is>
        <t>F</t>
      </is>
    </oc>
    <nc r="Q16">
      <f>IF(AND(P16&gt;=Sheet2!$A$4, P16&lt;=Sheet2!$B$4),Sheet2!$C$4,IF(AND(P16&gt;=Sheet2!$A$5,
P16&lt;=Sheet2!$B$5),Sheet2!$C$5,IF(AND(P16&gt;=Sheet2!$A$6,
P16&lt;=Sheet2!$B$6),Sheet2!$C$6,IF(AND(P16&gt;=Sheet2!$A$7,
P16&lt;=Sheet2!$B$7),Sheet2!$C$7,IF(AND(P16&gt;=Sheet2!$A$8,
P16&lt;=Sheet2!$B$8),Sheet2!$C$8,IF(AND(P16&gt;=Sheet2!$A$9,
P16&lt;=Sheet2!$B$9),Sheet2!$C$9,IF(AND(P16&gt;=Sheet2!$A$10,
P16&lt;=Sheet2!$B$10),Sheet2!$C$10,IF(AND(P16&gt;=Sheet2!$A$11,
P16&lt;=Sheet2!$B$11),Sheet2!$C$11,"F"))))))))</f>
    </nc>
  </rcc>
  <rcc rId="957" sId="2">
    <nc r="Q17">
      <f>IF(AND(P17&gt;=Sheet2!$A$4, P17&lt;=Sheet2!$B$4),Sheet2!$C$4,IF(AND(P17&gt;=Sheet2!$A$5,
P17&lt;=Sheet2!$B$5),Sheet2!$C$5,IF(AND(P17&gt;=Sheet2!$A$6,
P17&lt;=Sheet2!$B$6),Sheet2!$C$6,IF(AND(P17&gt;=Sheet2!$A$7,
P17&lt;=Sheet2!$B$7),Sheet2!$C$7,IF(AND(P17&gt;=Sheet2!$A$8,
P17&lt;=Sheet2!$B$8),Sheet2!$C$8,IF(AND(P17&gt;=Sheet2!$A$9,
P17&lt;=Sheet2!$B$9),Sheet2!$C$9,IF(AND(P17&gt;=Sheet2!$A$10,
P17&lt;=Sheet2!$B$10),Sheet2!$C$10,IF(AND(P17&gt;=Sheet2!$A$11,
P17&lt;=Sheet2!$B$11),Sheet2!$C$11,"F"))))))))</f>
    </nc>
  </rcc>
  <rcc rId="958" sId="2">
    <oc r="Q18" t="inlineStr">
      <is>
        <t>I</t>
      </is>
    </oc>
    <nc r="Q18">
      <f>IF(AND(P18&gt;=Sheet2!$A$4, P18&lt;=Sheet2!$B$4),Sheet2!$C$4,IF(AND(P18&gt;=Sheet2!$A$5,
P18&lt;=Sheet2!$B$5),Sheet2!$C$5,IF(AND(P18&gt;=Sheet2!$A$6,
P18&lt;=Sheet2!$B$6),Sheet2!$C$6,IF(AND(P18&gt;=Sheet2!$A$7,
P18&lt;=Sheet2!$B$7),Sheet2!$C$7,IF(AND(P18&gt;=Sheet2!$A$8,
P18&lt;=Sheet2!$B$8),Sheet2!$C$8,IF(AND(P18&gt;=Sheet2!$A$9,
P18&lt;=Sheet2!$B$9),Sheet2!$C$9,IF(AND(P18&gt;=Sheet2!$A$10,
P18&lt;=Sheet2!$B$10),Sheet2!$C$10,IF(AND(P18&gt;=Sheet2!$A$11,
P18&lt;=Sheet2!$B$11),Sheet2!$C$11,"F"))))))))</f>
    </nc>
  </rcc>
  <rcc rId="959" sId="2">
    <oc r="Q19" t="inlineStr">
      <is>
        <t>C</t>
      </is>
    </oc>
    <nc r="Q19">
      <f>IF(AND(P19&gt;=Sheet2!$A$4, P19&lt;=Sheet2!$B$4),Sheet2!$C$4,IF(AND(P19&gt;=Sheet2!$A$5,
P19&lt;=Sheet2!$B$5),Sheet2!$C$5,IF(AND(P19&gt;=Sheet2!$A$6,
P19&lt;=Sheet2!$B$6),Sheet2!$C$6,IF(AND(P19&gt;=Sheet2!$A$7,
P19&lt;=Sheet2!$B$7),Sheet2!$C$7,IF(AND(P19&gt;=Sheet2!$A$8,
P19&lt;=Sheet2!$B$8),Sheet2!$C$8,IF(AND(P19&gt;=Sheet2!$A$9,
P19&lt;=Sheet2!$B$9),Sheet2!$C$9,IF(AND(P19&gt;=Sheet2!$A$10,
P19&lt;=Sheet2!$B$10),Sheet2!$C$10,IF(AND(P19&gt;=Sheet2!$A$11,
P19&lt;=Sheet2!$B$11),Sheet2!$C$11,"F"))))))))</f>
    </nc>
  </rcc>
  <rcc rId="960" sId="2">
    <oc r="Q20" t="inlineStr">
      <is>
        <t>C+</t>
      </is>
    </oc>
    <nc r="Q20">
      <f>IF(AND(P20&gt;=Sheet2!$A$4, P20&lt;=Sheet2!$B$4),Sheet2!$C$4,IF(AND(P20&gt;=Sheet2!$A$5,
P20&lt;=Sheet2!$B$5),Sheet2!$C$5,IF(AND(P20&gt;=Sheet2!$A$6,
P20&lt;=Sheet2!$B$6),Sheet2!$C$6,IF(AND(P20&gt;=Sheet2!$A$7,
P20&lt;=Sheet2!$B$7),Sheet2!$C$7,IF(AND(P20&gt;=Sheet2!$A$8,
P20&lt;=Sheet2!$B$8),Sheet2!$C$8,IF(AND(P20&gt;=Sheet2!$A$9,
P20&lt;=Sheet2!$B$9),Sheet2!$C$9,IF(AND(P20&gt;=Sheet2!$A$10,
P20&lt;=Sheet2!$B$10),Sheet2!$C$10,IF(AND(P20&gt;=Sheet2!$A$11,
P20&lt;=Sheet2!$B$11),Sheet2!$C$11,"F"))))))))</f>
    </nc>
  </rcc>
  <rcc rId="961" sId="2">
    <oc r="Q21" t="inlineStr">
      <is>
        <t>C</t>
      </is>
    </oc>
    <nc r="Q21">
      <f>IF(AND(P21&gt;=Sheet2!$A$4, P21&lt;=Sheet2!$B$4),Sheet2!$C$4,IF(AND(P21&gt;=Sheet2!$A$5,
P21&lt;=Sheet2!$B$5),Sheet2!$C$5,IF(AND(P21&gt;=Sheet2!$A$6,
P21&lt;=Sheet2!$B$6),Sheet2!$C$6,IF(AND(P21&gt;=Sheet2!$A$7,
P21&lt;=Sheet2!$B$7),Sheet2!$C$7,IF(AND(P21&gt;=Sheet2!$A$8,
P21&lt;=Sheet2!$B$8),Sheet2!$C$8,IF(AND(P21&gt;=Sheet2!$A$9,
P21&lt;=Sheet2!$B$9),Sheet2!$C$9,IF(AND(P21&gt;=Sheet2!$A$10,
P21&lt;=Sheet2!$B$10),Sheet2!$C$10,IF(AND(P21&gt;=Sheet2!$A$11,
P21&lt;=Sheet2!$B$11),Sheet2!$C$11,"F"))))))))</f>
    </nc>
  </rcc>
  <rcc rId="962" sId="2">
    <oc r="Q22" t="inlineStr">
      <is>
        <t>B+</t>
      </is>
    </oc>
    <nc r="Q22">
      <f>IF(AND(P22&gt;=Sheet2!$A$4, P22&lt;=Sheet2!$B$4),Sheet2!$C$4,IF(AND(P22&gt;=Sheet2!$A$5,
P22&lt;=Sheet2!$B$5),Sheet2!$C$5,IF(AND(P22&gt;=Sheet2!$A$6,
P22&lt;=Sheet2!$B$6),Sheet2!$C$6,IF(AND(P22&gt;=Sheet2!$A$7,
P22&lt;=Sheet2!$B$7),Sheet2!$C$7,IF(AND(P22&gt;=Sheet2!$A$8,
P22&lt;=Sheet2!$B$8),Sheet2!$C$8,IF(AND(P22&gt;=Sheet2!$A$9,
P22&lt;=Sheet2!$B$9),Sheet2!$C$9,IF(AND(P22&gt;=Sheet2!$A$10,
P22&lt;=Sheet2!$B$10),Sheet2!$C$10,IF(AND(P22&gt;=Sheet2!$A$11,
P22&lt;=Sheet2!$B$11),Sheet2!$C$11,"F"))))))))</f>
    </nc>
  </rcc>
  <rcc rId="963" sId="2">
    <oc r="Q23" t="inlineStr">
      <is>
        <t>B</t>
      </is>
    </oc>
    <nc r="Q23">
      <f>IF(AND(P23&gt;=Sheet2!$A$4, P23&lt;=Sheet2!$B$4),Sheet2!$C$4,IF(AND(P23&gt;=Sheet2!$A$5,
P23&lt;=Sheet2!$B$5),Sheet2!$C$5,IF(AND(P23&gt;=Sheet2!$A$6,
P23&lt;=Sheet2!$B$6),Sheet2!$C$6,IF(AND(P23&gt;=Sheet2!$A$7,
P23&lt;=Sheet2!$B$7),Sheet2!$C$7,IF(AND(P23&gt;=Sheet2!$A$8,
P23&lt;=Sheet2!$B$8),Sheet2!$C$8,IF(AND(P23&gt;=Sheet2!$A$9,
P23&lt;=Sheet2!$B$9),Sheet2!$C$9,IF(AND(P23&gt;=Sheet2!$A$10,
P23&lt;=Sheet2!$B$10),Sheet2!$C$10,IF(AND(P23&gt;=Sheet2!$A$11,
P23&lt;=Sheet2!$B$11),Sheet2!$C$11,"F"))))))))</f>
    </nc>
  </rcc>
  <rcc rId="964" sId="2">
    <oc r="Q24" t="inlineStr">
      <is>
        <t>C</t>
      </is>
    </oc>
    <nc r="Q24">
      <f>IF(AND(P24&gt;=Sheet2!$A$4, P24&lt;=Sheet2!$B$4),Sheet2!$C$4,IF(AND(P24&gt;=Sheet2!$A$5,
P24&lt;=Sheet2!$B$5),Sheet2!$C$5,IF(AND(P24&gt;=Sheet2!$A$6,
P24&lt;=Sheet2!$B$6),Sheet2!$C$6,IF(AND(P24&gt;=Sheet2!$A$7,
P24&lt;=Sheet2!$B$7),Sheet2!$C$7,IF(AND(P24&gt;=Sheet2!$A$8,
P24&lt;=Sheet2!$B$8),Sheet2!$C$8,IF(AND(P24&gt;=Sheet2!$A$9,
P24&lt;=Sheet2!$B$9),Sheet2!$C$9,IF(AND(P24&gt;=Sheet2!$A$10,
P24&lt;=Sheet2!$B$10),Sheet2!$C$10,IF(AND(P24&gt;=Sheet2!$A$11,
P24&lt;=Sheet2!$B$11),Sheet2!$C$11,"F"))))))))</f>
    </nc>
  </rcc>
  <rcc rId="965" sId="2">
    <oc r="Q25" t="inlineStr">
      <is>
        <t>C+</t>
      </is>
    </oc>
    <nc r="Q25">
      <f>IF(AND(P25&gt;=Sheet2!$A$4, P25&lt;=Sheet2!$B$4),Sheet2!$C$4,IF(AND(P25&gt;=Sheet2!$A$5,
P25&lt;=Sheet2!$B$5),Sheet2!$C$5,IF(AND(P25&gt;=Sheet2!$A$6,
P25&lt;=Sheet2!$B$6),Sheet2!$C$6,IF(AND(P25&gt;=Sheet2!$A$7,
P25&lt;=Sheet2!$B$7),Sheet2!$C$7,IF(AND(P25&gt;=Sheet2!$A$8,
P25&lt;=Sheet2!$B$8),Sheet2!$C$8,IF(AND(P25&gt;=Sheet2!$A$9,
P25&lt;=Sheet2!$B$9),Sheet2!$C$9,IF(AND(P25&gt;=Sheet2!$A$10,
P25&lt;=Sheet2!$B$10),Sheet2!$C$10,IF(AND(P25&gt;=Sheet2!$A$11,
P25&lt;=Sheet2!$B$11),Sheet2!$C$11,"F"))))))))</f>
    </nc>
  </rcc>
  <rcc rId="966" sId="2">
    <oc r="Q26" t="inlineStr">
      <is>
        <t>B</t>
      </is>
    </oc>
    <nc r="Q26">
      <f>IF(AND(P26&gt;=Sheet2!$A$4, P26&lt;=Sheet2!$B$4),Sheet2!$C$4,IF(AND(P26&gt;=Sheet2!$A$5,
P26&lt;=Sheet2!$B$5),Sheet2!$C$5,IF(AND(P26&gt;=Sheet2!$A$6,
P26&lt;=Sheet2!$B$6),Sheet2!$C$6,IF(AND(P26&gt;=Sheet2!$A$7,
P26&lt;=Sheet2!$B$7),Sheet2!$C$7,IF(AND(P26&gt;=Sheet2!$A$8,
P26&lt;=Sheet2!$B$8),Sheet2!$C$8,IF(AND(P26&gt;=Sheet2!$A$9,
P26&lt;=Sheet2!$B$9),Sheet2!$C$9,IF(AND(P26&gt;=Sheet2!$A$10,
P26&lt;=Sheet2!$B$10),Sheet2!$C$10,IF(AND(P26&gt;=Sheet2!$A$11,
P26&lt;=Sheet2!$B$11),Sheet2!$C$11,"F"))))))))</f>
    </nc>
  </rcc>
  <rcc rId="967" sId="2">
    <oc r="Q27" t="inlineStr">
      <is>
        <t>C+</t>
      </is>
    </oc>
    <nc r="Q27">
      <f>IF(AND(P27&gt;=Sheet2!$A$4, P27&lt;=Sheet2!$B$4),Sheet2!$C$4,IF(AND(P27&gt;=Sheet2!$A$5,
P27&lt;=Sheet2!$B$5),Sheet2!$C$5,IF(AND(P27&gt;=Sheet2!$A$6,
P27&lt;=Sheet2!$B$6),Sheet2!$C$6,IF(AND(P27&gt;=Sheet2!$A$7,
P27&lt;=Sheet2!$B$7),Sheet2!$C$7,IF(AND(P27&gt;=Sheet2!$A$8,
P27&lt;=Sheet2!$B$8),Sheet2!$C$8,IF(AND(P27&gt;=Sheet2!$A$9,
P27&lt;=Sheet2!$B$9),Sheet2!$C$9,IF(AND(P27&gt;=Sheet2!$A$10,
P27&lt;=Sheet2!$B$10),Sheet2!$C$10,IF(AND(P27&gt;=Sheet2!$A$11,
P27&lt;=Sheet2!$B$11),Sheet2!$C$11,"F"))))))))</f>
    </nc>
  </rcc>
  <rcc rId="968" sId="2">
    <oc r="Q28" t="inlineStr">
      <is>
        <t>F</t>
      </is>
    </oc>
    <nc r="Q28">
      <f>IF(AND(P28&gt;=Sheet2!$A$4, P28&lt;=Sheet2!$B$4),Sheet2!$C$4,IF(AND(P28&gt;=Sheet2!$A$5,
P28&lt;=Sheet2!$B$5),Sheet2!$C$5,IF(AND(P28&gt;=Sheet2!$A$6,
P28&lt;=Sheet2!$B$6),Sheet2!$C$6,IF(AND(P28&gt;=Sheet2!$A$7,
P28&lt;=Sheet2!$B$7),Sheet2!$C$7,IF(AND(P28&gt;=Sheet2!$A$8,
P28&lt;=Sheet2!$B$8),Sheet2!$C$8,IF(AND(P28&gt;=Sheet2!$A$9,
P28&lt;=Sheet2!$B$9),Sheet2!$C$9,IF(AND(P28&gt;=Sheet2!$A$10,
P28&lt;=Sheet2!$B$10),Sheet2!$C$10,IF(AND(P28&gt;=Sheet2!$A$11,
P28&lt;=Sheet2!$B$11),Sheet2!$C$11,"F"))))))))</f>
    </nc>
  </rcc>
  <rcc rId="969" sId="2">
    <oc r="Q29" t="inlineStr">
      <is>
        <t>C-</t>
      </is>
    </oc>
    <nc r="Q29">
      <f>IF(AND(P29&gt;=Sheet2!$A$4, P29&lt;=Sheet2!$B$4),Sheet2!$C$4,IF(AND(P29&gt;=Sheet2!$A$5,
P29&lt;=Sheet2!$B$5),Sheet2!$C$5,IF(AND(P29&gt;=Sheet2!$A$6,
P29&lt;=Sheet2!$B$6),Sheet2!$C$6,IF(AND(P29&gt;=Sheet2!$A$7,
P29&lt;=Sheet2!$B$7),Sheet2!$C$7,IF(AND(P29&gt;=Sheet2!$A$8,
P29&lt;=Sheet2!$B$8),Sheet2!$C$8,IF(AND(P29&gt;=Sheet2!$A$9,
P29&lt;=Sheet2!$B$9),Sheet2!$C$9,IF(AND(P29&gt;=Sheet2!$A$10,
P29&lt;=Sheet2!$B$10),Sheet2!$C$10,IF(AND(P29&gt;=Sheet2!$A$11,
P29&lt;=Sheet2!$B$11),Sheet2!$C$11,"F"))))))))</f>
    </nc>
  </rcc>
  <rcc rId="970" sId="2">
    <oc r="Q30" t="inlineStr">
      <is>
        <t>B-</t>
      </is>
    </oc>
    <nc r="Q30">
      <f>IF(AND(P30&gt;=Sheet2!$A$4, P30&lt;=Sheet2!$B$4),Sheet2!$C$4,IF(AND(P30&gt;=Sheet2!$A$5,
P30&lt;=Sheet2!$B$5),Sheet2!$C$5,IF(AND(P30&gt;=Sheet2!$A$6,
P30&lt;=Sheet2!$B$6),Sheet2!$C$6,IF(AND(P30&gt;=Sheet2!$A$7,
P30&lt;=Sheet2!$B$7),Sheet2!$C$7,IF(AND(P30&gt;=Sheet2!$A$8,
P30&lt;=Sheet2!$B$8),Sheet2!$C$8,IF(AND(P30&gt;=Sheet2!$A$9,
P30&lt;=Sheet2!$B$9),Sheet2!$C$9,IF(AND(P30&gt;=Sheet2!$A$10,
P30&lt;=Sheet2!$B$10),Sheet2!$C$10,IF(AND(P30&gt;=Sheet2!$A$11,
P30&lt;=Sheet2!$B$11),Sheet2!$C$11,"F"))))))))</f>
    </nc>
  </rcc>
  <rcc rId="971" sId="2">
    <oc r="Q31" t="inlineStr">
      <is>
        <t>B+</t>
      </is>
    </oc>
    <nc r="Q31">
      <f>IF(AND(P31&gt;=Sheet2!$A$4, P31&lt;=Sheet2!$B$4),Sheet2!$C$4,IF(AND(P31&gt;=Sheet2!$A$5,
P31&lt;=Sheet2!$B$5),Sheet2!$C$5,IF(AND(P31&gt;=Sheet2!$A$6,
P31&lt;=Sheet2!$B$6),Sheet2!$C$6,IF(AND(P31&gt;=Sheet2!$A$7,
P31&lt;=Sheet2!$B$7),Sheet2!$C$7,IF(AND(P31&gt;=Sheet2!$A$8,
P31&lt;=Sheet2!$B$8),Sheet2!$C$8,IF(AND(P31&gt;=Sheet2!$A$9,
P31&lt;=Sheet2!$B$9),Sheet2!$C$9,IF(AND(P31&gt;=Sheet2!$A$10,
P31&lt;=Sheet2!$B$10),Sheet2!$C$10,IF(AND(P31&gt;=Sheet2!$A$11,
P31&lt;=Sheet2!$B$11),Sheet2!$C$11,"F"))))))))</f>
    </nc>
  </rcc>
  <rcc rId="972" sId="2">
    <oc r="Q32" t="inlineStr">
      <is>
        <t>C-</t>
      </is>
    </oc>
    <nc r="Q32">
      <f>IF(AND(P32&gt;=Sheet2!$A$4, P32&lt;=Sheet2!$B$4),Sheet2!$C$4,IF(AND(P32&gt;=Sheet2!$A$5,
P32&lt;=Sheet2!$B$5),Sheet2!$C$5,IF(AND(P32&gt;=Sheet2!$A$6,
P32&lt;=Sheet2!$B$6),Sheet2!$C$6,IF(AND(P32&gt;=Sheet2!$A$7,
P32&lt;=Sheet2!$B$7),Sheet2!$C$7,IF(AND(P32&gt;=Sheet2!$A$8,
P32&lt;=Sheet2!$B$8),Sheet2!$C$8,IF(AND(P32&gt;=Sheet2!$A$9,
P32&lt;=Sheet2!$B$9),Sheet2!$C$9,IF(AND(P32&gt;=Sheet2!$A$10,
P32&lt;=Sheet2!$B$10),Sheet2!$C$10,IF(AND(P32&gt;=Sheet2!$A$11,
P32&lt;=Sheet2!$B$11),Sheet2!$C$11,"F"))))))))</f>
    </nc>
  </rcc>
  <rcc rId="973" sId="2">
    <oc r="Q33" t="inlineStr">
      <is>
        <t>B-</t>
      </is>
    </oc>
    <nc r="Q33">
      <f>IF(AND(P33&gt;=Sheet2!$A$4, P33&lt;=Sheet2!$B$4),Sheet2!$C$4,IF(AND(P33&gt;=Sheet2!$A$5,
P33&lt;=Sheet2!$B$5),Sheet2!$C$5,IF(AND(P33&gt;=Sheet2!$A$6,
P33&lt;=Sheet2!$B$6),Sheet2!$C$6,IF(AND(P33&gt;=Sheet2!$A$7,
P33&lt;=Sheet2!$B$7),Sheet2!$C$7,IF(AND(P33&gt;=Sheet2!$A$8,
P33&lt;=Sheet2!$B$8),Sheet2!$C$8,IF(AND(P33&gt;=Sheet2!$A$9,
P33&lt;=Sheet2!$B$9),Sheet2!$C$9,IF(AND(P33&gt;=Sheet2!$A$10,
P33&lt;=Sheet2!$B$10),Sheet2!$C$10,IF(AND(P33&gt;=Sheet2!$A$11,
P33&lt;=Sheet2!$B$11),Sheet2!$C$11,"F"))))))))</f>
    </nc>
  </rcc>
  <rcc rId="974" sId="2">
    <oc r="Q34" t="inlineStr">
      <is>
        <t>C</t>
      </is>
    </oc>
    <nc r="Q34">
      <f>IF(AND(P34&gt;=Sheet2!$A$4, P34&lt;=Sheet2!$B$4),Sheet2!$C$4,IF(AND(P34&gt;=Sheet2!$A$5,
P34&lt;=Sheet2!$B$5),Sheet2!$C$5,IF(AND(P34&gt;=Sheet2!$A$6,
P34&lt;=Sheet2!$B$6),Sheet2!$C$6,IF(AND(P34&gt;=Sheet2!$A$7,
P34&lt;=Sheet2!$B$7),Sheet2!$C$7,IF(AND(P34&gt;=Sheet2!$A$8,
P34&lt;=Sheet2!$B$8),Sheet2!$C$8,IF(AND(P34&gt;=Sheet2!$A$9,
P34&lt;=Sheet2!$B$9),Sheet2!$C$9,IF(AND(P34&gt;=Sheet2!$A$10,
P34&lt;=Sheet2!$B$10),Sheet2!$C$10,IF(AND(P34&gt;=Sheet2!$A$11,
P34&lt;=Sheet2!$B$11),Sheet2!$C$11,"F"))))))))</f>
    </nc>
  </rcc>
  <rcc rId="975" sId="2">
    <oc r="Q35" t="inlineStr">
      <is>
        <t>B-</t>
      </is>
    </oc>
    <nc r="Q35">
      <f>IF(AND(P35&gt;=Sheet2!$A$4, P35&lt;=Sheet2!$B$4),Sheet2!$C$4,IF(AND(P35&gt;=Sheet2!$A$5,
P35&lt;=Sheet2!$B$5),Sheet2!$C$5,IF(AND(P35&gt;=Sheet2!$A$6,
P35&lt;=Sheet2!$B$6),Sheet2!$C$6,IF(AND(P35&gt;=Sheet2!$A$7,
P35&lt;=Sheet2!$B$7),Sheet2!$C$7,IF(AND(P35&gt;=Sheet2!$A$8,
P35&lt;=Sheet2!$B$8),Sheet2!$C$8,IF(AND(P35&gt;=Sheet2!$A$9,
P35&lt;=Sheet2!$B$9),Sheet2!$C$9,IF(AND(P35&gt;=Sheet2!$A$10,
P35&lt;=Sheet2!$B$10),Sheet2!$C$10,IF(AND(P35&gt;=Sheet2!$A$11,
P35&lt;=Sheet2!$B$11),Sheet2!$C$11,"F"))))))))</f>
    </nc>
  </rcc>
  <rcc rId="976" sId="2">
    <oc r="Q36" t="inlineStr">
      <is>
        <t>B+</t>
      </is>
    </oc>
    <nc r="Q36">
      <f>IF(AND(P36&gt;=Sheet2!$A$4, P36&lt;=Sheet2!$B$4),Sheet2!$C$4,IF(AND(P36&gt;=Sheet2!$A$5,
P36&lt;=Sheet2!$B$5),Sheet2!$C$5,IF(AND(P36&gt;=Sheet2!$A$6,
P36&lt;=Sheet2!$B$6),Sheet2!$C$6,IF(AND(P36&gt;=Sheet2!$A$7,
P36&lt;=Sheet2!$B$7),Sheet2!$C$7,IF(AND(P36&gt;=Sheet2!$A$8,
P36&lt;=Sheet2!$B$8),Sheet2!$C$8,IF(AND(P36&gt;=Sheet2!$A$9,
P36&lt;=Sheet2!$B$9),Sheet2!$C$9,IF(AND(P36&gt;=Sheet2!$A$10,
P36&lt;=Sheet2!$B$10),Sheet2!$C$10,IF(AND(P36&gt;=Sheet2!$A$11,
P36&lt;=Sheet2!$B$11),Sheet2!$C$11,"F"))))))))</f>
    </nc>
  </rcc>
  <rcc rId="977" sId="2">
    <oc r="Q37" t="inlineStr">
      <is>
        <t>A-</t>
      </is>
    </oc>
    <nc r="Q37">
      <f>IF(AND(P37&gt;=Sheet2!$A$4, P37&lt;=Sheet2!$B$4),Sheet2!$C$4,IF(AND(P37&gt;=Sheet2!$A$5,
P37&lt;=Sheet2!$B$5),Sheet2!$C$5,IF(AND(P37&gt;=Sheet2!$A$6,
P37&lt;=Sheet2!$B$6),Sheet2!$C$6,IF(AND(P37&gt;=Sheet2!$A$7,
P37&lt;=Sheet2!$B$7),Sheet2!$C$7,IF(AND(P37&gt;=Sheet2!$A$8,
P37&lt;=Sheet2!$B$8),Sheet2!$C$8,IF(AND(P37&gt;=Sheet2!$A$9,
P37&lt;=Sheet2!$B$9),Sheet2!$C$9,IF(AND(P37&gt;=Sheet2!$A$10,
P37&lt;=Sheet2!$B$10),Sheet2!$C$10,IF(AND(P37&gt;=Sheet2!$A$11,
P37&lt;=Sheet2!$B$11),Sheet2!$C$11,"F"))))))))</f>
    </nc>
  </rcc>
  <rcc rId="978" sId="2">
    <oc r="Q38" t="inlineStr">
      <is>
        <t>B+</t>
      </is>
    </oc>
    <nc r="Q38">
      <f>IF(AND(P38&gt;=Sheet2!$A$4, P38&lt;=Sheet2!$B$4),Sheet2!$C$4,IF(AND(P38&gt;=Sheet2!$A$5,
P38&lt;=Sheet2!$B$5),Sheet2!$C$5,IF(AND(P38&gt;=Sheet2!$A$6,
P38&lt;=Sheet2!$B$6),Sheet2!$C$6,IF(AND(P38&gt;=Sheet2!$A$7,
P38&lt;=Sheet2!$B$7),Sheet2!$C$7,IF(AND(P38&gt;=Sheet2!$A$8,
P38&lt;=Sheet2!$B$8),Sheet2!$C$8,IF(AND(P38&gt;=Sheet2!$A$9,
P38&lt;=Sheet2!$B$9),Sheet2!$C$9,IF(AND(P38&gt;=Sheet2!$A$10,
P38&lt;=Sheet2!$B$10),Sheet2!$C$10,IF(AND(P38&gt;=Sheet2!$A$11,
P38&lt;=Sheet2!$B$11),Sheet2!$C$11,"F"))))))))</f>
    </nc>
  </rcc>
  <rcc rId="979" sId="2">
    <oc r="Q39" t="inlineStr">
      <is>
        <t>B+</t>
      </is>
    </oc>
    <nc r="Q39">
      <f>IF(AND(P39&gt;=Sheet2!$A$4, P39&lt;=Sheet2!$B$4),Sheet2!$C$4,IF(AND(P39&gt;=Sheet2!$A$5,
P39&lt;=Sheet2!$B$5),Sheet2!$C$5,IF(AND(P39&gt;=Sheet2!$A$6,
P39&lt;=Sheet2!$B$6),Sheet2!$C$6,IF(AND(P39&gt;=Sheet2!$A$7,
P39&lt;=Sheet2!$B$7),Sheet2!$C$7,IF(AND(P39&gt;=Sheet2!$A$8,
P39&lt;=Sheet2!$B$8),Sheet2!$C$8,IF(AND(P39&gt;=Sheet2!$A$9,
P39&lt;=Sheet2!$B$9),Sheet2!$C$9,IF(AND(P39&gt;=Sheet2!$A$10,
P39&lt;=Sheet2!$B$10),Sheet2!$C$10,IF(AND(P39&gt;=Sheet2!$A$11,
P39&lt;=Sheet2!$B$11),Sheet2!$C$11,"F"))))))))</f>
    </nc>
  </rcc>
  <rcc rId="980" sId="2">
    <oc r="Q40" t="inlineStr">
      <is>
        <t>C-</t>
      </is>
    </oc>
    <nc r="Q40">
      <f>IF(AND(P40&gt;=Sheet2!$A$4, P40&lt;=Sheet2!$B$4),Sheet2!$C$4,IF(AND(P40&gt;=Sheet2!$A$5,
P40&lt;=Sheet2!$B$5),Sheet2!$C$5,IF(AND(P40&gt;=Sheet2!$A$6,
P40&lt;=Sheet2!$B$6),Sheet2!$C$6,IF(AND(P40&gt;=Sheet2!$A$7,
P40&lt;=Sheet2!$B$7),Sheet2!$C$7,IF(AND(P40&gt;=Sheet2!$A$8,
P40&lt;=Sheet2!$B$8),Sheet2!$C$8,IF(AND(P40&gt;=Sheet2!$A$9,
P40&lt;=Sheet2!$B$9),Sheet2!$C$9,IF(AND(P40&gt;=Sheet2!$A$10,
P40&lt;=Sheet2!$B$10),Sheet2!$C$10,IF(AND(P40&gt;=Sheet2!$A$11,
P40&lt;=Sheet2!$B$11),Sheet2!$C$11,"F"))))))))</f>
    </nc>
  </rcc>
  <rcc rId="981" sId="2">
    <oc r="Q41" t="inlineStr">
      <is>
        <t>SA</t>
      </is>
    </oc>
    <nc r="Q41">
      <f>IF(AND(P41&gt;=Sheet2!$A$4, P41&lt;=Sheet2!$B$4),Sheet2!$C$4,IF(AND(P41&gt;=Sheet2!$A$5,
P41&lt;=Sheet2!$B$5),Sheet2!$C$5,IF(AND(P41&gt;=Sheet2!$A$6,
P41&lt;=Sheet2!$B$6),Sheet2!$C$6,IF(AND(P41&gt;=Sheet2!$A$7,
P41&lt;=Sheet2!$B$7),Sheet2!$C$7,IF(AND(P41&gt;=Sheet2!$A$8,
P41&lt;=Sheet2!$B$8),Sheet2!$C$8,IF(AND(P41&gt;=Sheet2!$A$9,
P41&lt;=Sheet2!$B$9),Sheet2!$C$9,IF(AND(P41&gt;=Sheet2!$A$10,
P41&lt;=Sheet2!$B$10),Sheet2!$C$10,IF(AND(P41&gt;=Sheet2!$A$11,
P41&lt;=Sheet2!$B$11),Sheet2!$C$11,"F"))))))))</f>
    </nc>
  </rcc>
  <rcc rId="982" sId="2">
    <oc r="Q42" t="inlineStr">
      <is>
        <t>C+</t>
      </is>
    </oc>
    <nc r="Q42">
      <f>IF(AND(P42&gt;=Sheet2!$A$4, P42&lt;=Sheet2!$B$4),Sheet2!$C$4,IF(AND(P42&gt;=Sheet2!$A$5,
P42&lt;=Sheet2!$B$5),Sheet2!$C$5,IF(AND(P42&gt;=Sheet2!$A$6,
P42&lt;=Sheet2!$B$6),Sheet2!$C$6,IF(AND(P42&gt;=Sheet2!$A$7,
P42&lt;=Sheet2!$B$7),Sheet2!$C$7,IF(AND(P42&gt;=Sheet2!$A$8,
P42&lt;=Sheet2!$B$8),Sheet2!$C$8,IF(AND(P42&gt;=Sheet2!$A$9,
P42&lt;=Sheet2!$B$9),Sheet2!$C$9,IF(AND(P42&gt;=Sheet2!$A$10,
P42&lt;=Sheet2!$B$10),Sheet2!$C$10,IF(AND(P42&gt;=Sheet2!$A$11,
P42&lt;=Sheet2!$B$11),Sheet2!$C$11,"F"))))))))</f>
    </nc>
  </rcc>
  <rcc rId="983" sId="2">
    <nc r="Q43">
      <f>IF(AND(P43&gt;=Sheet2!$A$4, P43&lt;=Sheet2!$B$4),Sheet2!$C$4,IF(AND(P43&gt;=Sheet2!$A$5,
P43&lt;=Sheet2!$B$5),Sheet2!$C$5,IF(AND(P43&gt;=Sheet2!$A$6,
P43&lt;=Sheet2!$B$6),Sheet2!$C$6,IF(AND(P43&gt;=Sheet2!$A$7,
P43&lt;=Sheet2!$B$7),Sheet2!$C$7,IF(AND(P43&gt;=Sheet2!$A$8,
P43&lt;=Sheet2!$B$8),Sheet2!$C$8,IF(AND(P43&gt;=Sheet2!$A$9,
P43&lt;=Sheet2!$B$9),Sheet2!$C$9,IF(AND(P43&gt;=Sheet2!$A$10,
P43&lt;=Sheet2!$B$10),Sheet2!$C$10,IF(AND(P43&gt;=Sheet2!$A$11,
P43&lt;=Sheet2!$B$11),Sheet2!$C$11,"F"))))))))</f>
    </nc>
  </rcc>
  <rrc rId="984" sId="2" ref="M1:M1048576" action="insertCol">
    <undo index="0" exp="area" ref3D="1" dr="$O$1:$O$1048576" dn="Z_4AA33006_30C9_4BDF_BF0C_53E67ECDF6E6_.wvu.Cols" sId="2"/>
  </rrc>
  <rcc rId="985" sId="2">
    <nc r="M9" t="inlineStr">
      <is>
        <t>Mid Term</t>
      </is>
    </nc>
  </rcc>
  <rcc rId="986" sId="2">
    <nc r="M10">
      <v>25</v>
    </nc>
  </rcc>
  <rcc rId="987" sId="2">
    <oc r="K10">
      <f>SUM(H10:J10)</f>
    </oc>
    <nc r="K10">
      <v>15</v>
    </nc>
  </rcc>
  <rcc rId="988" sId="2">
    <oc r="G10">
      <f>SUM(D10:F10)</f>
    </oc>
    <nc r="G10">
      <v>10</v>
    </nc>
  </rcc>
  <rcc rId="989" sId="2">
    <oc r="K11">
      <f>SUM(H11:J11)</f>
    </oc>
    <nc r="K11">
      <f>(SUM(H11:J11)-MIN(H11:J11))/20*15</f>
    </nc>
  </rcc>
  <rcc rId="990" sId="2">
    <oc r="K13">
      <f>SUM(H13:J13)</f>
    </oc>
    <nc r="K13">
      <f>(SUM(H13:J13)-MIN(H13:J13))/20*15</f>
    </nc>
  </rcc>
  <rcc rId="991" sId="2">
    <oc r="K14">
      <f>SUM(H14:J14)</f>
    </oc>
    <nc r="K14">
      <f>(SUM(H14:J14)-MIN(H14:J14))/20*15</f>
    </nc>
  </rcc>
  <rcc rId="992" sId="2">
    <oc r="K15">
      <f>SUM(H15:J15)</f>
    </oc>
    <nc r="K15">
      <f>(SUM(H15:J15)-MIN(H15:J15))/20*15</f>
    </nc>
  </rcc>
  <rcc rId="993" sId="2">
    <oc r="K16">
      <v>0</v>
    </oc>
    <nc r="K16">
      <f>(SUM(H16:J16)-MIN(H16:J16))/20*15</f>
    </nc>
  </rcc>
  <rcc rId="994" sId="2">
    <oc r="K17">
      <f>SUM(H17:J17)</f>
    </oc>
    <nc r="K17">
      <f>(SUM(H17:J17)-MIN(H17:J17))/20*15</f>
    </nc>
  </rcc>
  <rcc rId="995" sId="2">
    <oc r="K18">
      <f>SUM(H18:J18)</f>
    </oc>
    <nc r="K18">
      <f>(SUM(H18:J18)-MIN(H18:J18))/20*15</f>
    </nc>
  </rcc>
  <rcc rId="996" sId="2">
    <oc r="K19">
      <f>SUM(H19:J19)</f>
    </oc>
    <nc r="K19">
      <f>(SUM(H19:J19)-MIN(H19:J19))/20*15</f>
    </nc>
  </rcc>
  <rcc rId="997" sId="2">
    <oc r="K20">
      <f>SUM(H20:J20)</f>
    </oc>
    <nc r="K20">
      <f>(SUM(H20:J20)-MIN(H20:J20))/20*15</f>
    </nc>
  </rcc>
  <rcc rId="998" sId="2">
    <oc r="K21">
      <f>SUM(H21:J21)</f>
    </oc>
    <nc r="K21">
      <f>(SUM(H21:J21)-MIN(H21:J21))/20*15</f>
    </nc>
  </rcc>
  <rcc rId="999" sId="2">
    <oc r="K22">
      <f>SUM(H22:J22)</f>
    </oc>
    <nc r="K22">
      <f>(SUM(H22:J22)-MIN(H22:J22))/20*15</f>
    </nc>
  </rcc>
  <rcc rId="1000" sId="2">
    <oc r="K23">
      <f>SUM(H23:J23)</f>
    </oc>
    <nc r="K23">
      <f>(SUM(H23:J23)-MIN(H23:J23))/20*15</f>
    </nc>
  </rcc>
  <rcc rId="1001" sId="2">
    <oc r="K24">
      <f>SUM(H24:J24)</f>
    </oc>
    <nc r="K24">
      <f>(SUM(H24:J24)-MIN(H24:J24))/20*15</f>
    </nc>
  </rcc>
  <rcc rId="1002" sId="2">
    <oc r="K25">
      <f>SUM(H25:J25)</f>
    </oc>
    <nc r="K25">
      <f>(SUM(H25:J25)-MIN(H25:J25))/20*15</f>
    </nc>
  </rcc>
  <rcc rId="1003" sId="2">
    <oc r="K26">
      <f>SUM(H26:J26)</f>
    </oc>
    <nc r="K26">
      <f>(SUM(H26:J26)-MIN(H26:J26))/20*15</f>
    </nc>
  </rcc>
  <rcc rId="1004" sId="2">
    <oc r="K27">
      <f>SUM(H27:J27)</f>
    </oc>
    <nc r="K27">
      <f>(SUM(H27:J27)-MIN(H27:J27))/20*15</f>
    </nc>
  </rcc>
  <rcc rId="1005" sId="2">
    <oc r="K28">
      <f>SUM(H28:J28)</f>
    </oc>
    <nc r="K28">
      <f>(SUM(H28:J28)-MIN(H28:J28))/20*15</f>
    </nc>
  </rcc>
  <rcc rId="1006" sId="2">
    <oc r="K29">
      <f>SUM(H29:J29)</f>
    </oc>
    <nc r="K29">
      <f>(SUM(H29:J29)-MIN(H29:J29))/20*15</f>
    </nc>
  </rcc>
  <rcc rId="1007" sId="2">
    <oc r="K30">
      <f>SUM(H30:J30)</f>
    </oc>
    <nc r="K30">
      <f>(SUM(H30:J30)-MIN(H30:J30))/20*15</f>
    </nc>
  </rcc>
  <rcc rId="1008" sId="2">
    <oc r="K31">
      <f>SUM(H31:J31)</f>
    </oc>
    <nc r="K31">
      <f>(SUM(H31:J31)-MIN(H31:J31))/20*15</f>
    </nc>
  </rcc>
  <rcc rId="1009" sId="2">
    <oc r="K32">
      <f>SUM(H32:J32)</f>
    </oc>
    <nc r="K32">
      <f>(SUM(H32:J32)-MIN(H32:J32))/20*15</f>
    </nc>
  </rcc>
  <rcc rId="1010" sId="2">
    <oc r="K33">
      <f>SUM(H33:J33)</f>
    </oc>
    <nc r="K33">
      <f>(SUM(H33:J33)-MIN(H33:J33))/20*15</f>
    </nc>
  </rcc>
  <rcc rId="1011" sId="2">
    <oc r="K34">
      <f>SUM(H34:J34)</f>
    </oc>
    <nc r="K34">
      <f>(SUM(H34:J34)-MIN(H34:J34))/20*15</f>
    </nc>
  </rcc>
  <rcc rId="1012" sId="2">
    <oc r="K35">
      <f>SUM(H35:J35)</f>
    </oc>
    <nc r="K35">
      <f>(SUM(H35:J35)-MIN(H35:J35))/20*15</f>
    </nc>
  </rcc>
  <rcc rId="1013" sId="2">
    <oc r="K36">
      <f>SUM(H36:J36)</f>
    </oc>
    <nc r="K36">
      <f>(SUM(H36:J36)-MIN(H36:J36))/20*15</f>
    </nc>
  </rcc>
  <rcc rId="1014" sId="2">
    <oc r="K37">
      <f>SUM(H37:J37)</f>
    </oc>
    <nc r="K37">
      <f>(SUM(H37:J37)-MIN(H37:J37))/20*15</f>
    </nc>
  </rcc>
  <rcc rId="1015" sId="2">
    <oc r="K38">
      <f>SUM(H38:J38)</f>
    </oc>
    <nc r="K38">
      <f>(SUM(H38:J38)-MIN(H38:J38))/20*15</f>
    </nc>
  </rcc>
  <rcc rId="1016" sId="2">
    <oc r="K39">
      <f>SUM(H39:J39)</f>
    </oc>
    <nc r="K39">
      <f>(SUM(H39:J39)-MIN(H39:J39))/20*15</f>
    </nc>
  </rcc>
  <rcc rId="1017" sId="2">
    <oc r="K40">
      <f>SUM(H40:J40)</f>
    </oc>
    <nc r="K40">
      <f>(SUM(H40:J40)-MIN(H40:J40))/20*15</f>
    </nc>
  </rcc>
  <rcc rId="1018" sId="2">
    <oc r="K41">
      <v>0</v>
    </oc>
    <nc r="K41">
      <f>(SUM(H41:J41)-MIN(H41:J41))/20*15</f>
    </nc>
  </rcc>
  <rcc rId="1019" sId="2">
    <oc r="K42">
      <f>SUM(H42:J42)</f>
    </oc>
    <nc r="K42">
      <f>(SUM(H42:J42)-MIN(H42:J42))/20*15</f>
    </nc>
  </rcc>
  <rcc rId="1020" sId="2">
    <oc r="K43">
      <f>SUM(H43:J43)</f>
    </oc>
    <nc r="K43">
      <f>(SUM(H43:J43)-MIN(H43:J43))/20*15</f>
    </nc>
  </rcc>
  <rcc rId="1021" sId="2">
    <oc r="K12">
      <f>SUM(H12:J12)</f>
    </oc>
    <nc r="K12">
      <f>(SUM(H12:J12)-MIN(H12:J12))/20*15</f>
    </nc>
  </rcc>
  <rcc rId="1022" sId="2">
    <oc r="N11">
      <f>L11/40*20+K11/30*15+G11/30*15</f>
    </oc>
    <nc r="N11">
      <f>M11+K11+G11</f>
    </nc>
  </rcc>
  <rcc rId="1023" sId="2">
    <oc r="N12">
      <f>L12/40*20+K12/30*15+G12/30*15</f>
    </oc>
    <nc r="N12">
      <f>M12+K12+G12</f>
    </nc>
  </rcc>
  <rcc rId="1024" sId="2">
    <oc r="N13">
      <f>L13/40*20+K13/30*15+G13/30*15</f>
    </oc>
    <nc r="N13">
      <f>M13+K13+G13</f>
    </nc>
  </rcc>
  <rcc rId="1025" sId="2">
    <oc r="N14">
      <f>L14/40*20+K14/30*15+G14/30*15</f>
    </oc>
    <nc r="N14">
      <f>M14+K14+G14</f>
    </nc>
  </rcc>
  <rcc rId="1026" sId="2">
    <oc r="N15">
      <f>L15/40*20+K15/30*15+G15/30*15</f>
    </oc>
    <nc r="N15">
      <f>M15+K15+G15</f>
    </nc>
  </rcc>
  <rcc rId="1027" sId="2">
    <oc r="N16">
      <v>0</v>
    </oc>
    <nc r="N16">
      <f>M16+K16+G16</f>
    </nc>
  </rcc>
  <rcc rId="1028" sId="2">
    <oc r="N17">
      <f>L17/40*20+K17/30*15+G17/30*15</f>
    </oc>
    <nc r="N17">
      <f>M17+K17+G17</f>
    </nc>
  </rcc>
  <rcc rId="1029" sId="2">
    <oc r="N18">
      <f>L18/40*20+K18/30*15+G18/30*15</f>
    </oc>
    <nc r="N18">
      <f>M18+K18+G18</f>
    </nc>
  </rcc>
  <rcc rId="1030" sId="2">
    <oc r="N19">
      <f>L19/40*20+K19/30*15+G19/30*15</f>
    </oc>
    <nc r="N19">
      <f>M19+K19+G19</f>
    </nc>
  </rcc>
  <rcc rId="1031" sId="2">
    <oc r="N20">
      <f>L20/40*20+K20/30*15+G20/30*15</f>
    </oc>
    <nc r="N20">
      <f>M20+K20+G20</f>
    </nc>
  </rcc>
  <rcc rId="1032" sId="2">
    <oc r="N21">
      <f>L21/40*20+K21/30*15+G21/30*15</f>
    </oc>
    <nc r="N21">
      <f>M21+K21+G21</f>
    </nc>
  </rcc>
  <rcc rId="1033" sId="2">
    <oc r="N22">
      <f>L22/40*20+K22/30*15+G22/30*15</f>
    </oc>
    <nc r="N22">
      <f>M22+K22+G22</f>
    </nc>
  </rcc>
  <rcc rId="1034" sId="2">
    <oc r="N23">
      <f>L23/40*20+K23/30*15+G23/30*15</f>
    </oc>
    <nc r="N23">
      <f>M23+K23+G23</f>
    </nc>
  </rcc>
  <rcc rId="1035" sId="2">
    <oc r="N24">
      <f>L24/40*20+K24/30*15+G24/30*15</f>
    </oc>
    <nc r="N24">
      <f>M24+K24+G24</f>
    </nc>
  </rcc>
  <rcc rId="1036" sId="2">
    <oc r="N25">
      <f>L25/40*20+K25/30*15+G25/30*15</f>
    </oc>
    <nc r="N25">
      <f>M25+K25+G25</f>
    </nc>
  </rcc>
  <rcc rId="1037" sId="2">
    <oc r="N26">
      <f>L26/40*20+K26/30*15+G26/30*15</f>
    </oc>
    <nc r="N26">
      <f>M26+K26+G26</f>
    </nc>
  </rcc>
  <rcc rId="1038" sId="2">
    <oc r="N27">
      <f>L27/40*20+K27/30*15+G27/30*15</f>
    </oc>
    <nc r="N27">
      <f>M27+K27+G27</f>
    </nc>
  </rcc>
  <rcc rId="1039" sId="2">
    <oc r="N28">
      <f>L28/40*20+K28/30*15+G28/30*15</f>
    </oc>
    <nc r="N28">
      <f>M28+K28+G28</f>
    </nc>
  </rcc>
  <rcc rId="1040" sId="2">
    <oc r="N29">
      <f>L29/40*20+K29/30*15+G29/30*15</f>
    </oc>
    <nc r="N29">
      <f>M29+K29+G29</f>
    </nc>
  </rcc>
  <rcc rId="1041" sId="2">
    <oc r="N30">
      <f>L30/40*20+K30/30*15+G30/30*15</f>
    </oc>
    <nc r="N30">
      <f>M30+K30+G30</f>
    </nc>
  </rcc>
  <rcc rId="1042" sId="2">
    <oc r="N31">
      <f>L31/40*20+K31/30*15+G31/30*15</f>
    </oc>
    <nc r="N31">
      <f>M31+K31+G31</f>
    </nc>
  </rcc>
  <rcc rId="1043" sId="2">
    <oc r="N32">
      <f>L32/40*20+K32/30*15+G32/30*15</f>
    </oc>
    <nc r="N32">
      <f>M32+K32+G32</f>
    </nc>
  </rcc>
  <rcc rId="1044" sId="2">
    <oc r="N33">
      <f>L33/40*20+K33/30*15+G33/30*15</f>
    </oc>
    <nc r="N33">
      <f>M33+K33+G33</f>
    </nc>
  </rcc>
  <rcc rId="1045" sId="2">
    <oc r="N34">
      <f>L34/40*20+K34/30*15+G34/30*15</f>
    </oc>
    <nc r="N34">
      <f>M34+K34+G34</f>
    </nc>
  </rcc>
  <rcc rId="1046" sId="2">
    <oc r="N35">
      <f>L35/40*20+K35/30*15+G35/30*15</f>
    </oc>
    <nc r="N35">
      <f>M35+K35+G35</f>
    </nc>
  </rcc>
  <rcc rId="1047" sId="2">
    <oc r="N36">
      <f>L36/40*20+K36/30*15+G36/30*15</f>
    </oc>
    <nc r="N36">
      <f>M36+K36+G36</f>
    </nc>
  </rcc>
  <rcc rId="1048" sId="2">
    <oc r="N37">
      <f>L37/40*20+K37/30*15+G37/30*15</f>
    </oc>
    <nc r="N37">
      <f>M37+K37+G37</f>
    </nc>
  </rcc>
  <rcc rId="1049" sId="2">
    <oc r="N38">
      <f>L38/40*20+K38/30*15+G38/30*15</f>
    </oc>
    <nc r="N38">
      <f>M38+K38+G38</f>
    </nc>
  </rcc>
  <rcc rId="1050" sId="2">
    <oc r="N39">
      <f>L39/40*20+K39/30*15+G39/30*15</f>
    </oc>
    <nc r="N39">
      <f>M39+K39+G39</f>
    </nc>
  </rcc>
  <rcc rId="1051" sId="2">
    <oc r="N40">
      <f>L40/40*20+K40/30*15+G40/30*15</f>
    </oc>
    <nc r="N40">
      <f>M40+K40+G40</f>
    </nc>
  </rcc>
  <rcc rId="1052" sId="2">
    <oc r="N41">
      <f>L41/40*20+K41/30*15+G41/30*15</f>
    </oc>
    <nc r="N41">
      <f>M41+K41+G41</f>
    </nc>
  </rcc>
  <rcc rId="1053" sId="2">
    <oc r="N42">
      <f>L42/40*20+K42/30*15+G42/30*15</f>
    </oc>
    <nc r="N42">
      <f>M42+K42+G42</f>
    </nc>
  </rcc>
  <rcc rId="1054" sId="2">
    <oc r="N43">
      <f>L43/40*20+K43/30*15+G43/30*15</f>
    </oc>
    <nc r="N43">
      <f>M43+K43+G43</f>
    </nc>
  </rcc>
  <rcc rId="1055" sId="2">
    <oc r="G11">
      <f>SUM(D11:F11)</f>
    </oc>
    <nc r="G11">
      <f>MAX(D11:F11)</f>
    </nc>
  </rcc>
  <rcc rId="1056" sId="2">
    <oc r="G12">
      <f>SUM(D12:F12)</f>
    </oc>
    <nc r="G12">
      <f>MAX(D12:F12)</f>
    </nc>
  </rcc>
  <rcc rId="1057" sId="2">
    <oc r="G13">
      <f>SUM(D13:F13)</f>
    </oc>
    <nc r="G13">
      <f>MAX(D13:F13)</f>
    </nc>
  </rcc>
  <rcc rId="1058" sId="2">
    <oc r="G14">
      <f>SUM(D14:F14)</f>
    </oc>
    <nc r="G14">
      <f>MAX(D14:F14)</f>
    </nc>
  </rcc>
  <rcc rId="1059" sId="2">
    <oc r="G15">
      <f>SUM(D15:F15)</f>
    </oc>
    <nc r="G15">
      <f>MAX(D15:F15)</f>
    </nc>
  </rcc>
  <rcc rId="1060" sId="2">
    <oc r="G16">
      <v>0</v>
    </oc>
    <nc r="G16">
      <f>MAX(D16:F16)</f>
    </nc>
  </rcc>
  <rcc rId="1061" sId="2">
    <oc r="G17">
      <f>SUM(D17:F17)</f>
    </oc>
    <nc r="G17">
      <f>MAX(D17:F17)</f>
    </nc>
  </rcc>
  <rcc rId="1062" sId="2">
    <oc r="G18">
      <f>SUM(D18:F18)</f>
    </oc>
    <nc r="G18">
      <f>MAX(D18:F18)</f>
    </nc>
  </rcc>
  <rcc rId="1063" sId="2">
    <oc r="G19">
      <f>SUM(D19:F19)</f>
    </oc>
    <nc r="G19">
      <f>MAX(D19:F19)</f>
    </nc>
  </rcc>
  <rcc rId="1064" sId="2">
    <oc r="G20">
      <f>SUM(D20:F20)</f>
    </oc>
    <nc r="G20">
      <f>MAX(D20:F20)</f>
    </nc>
  </rcc>
  <rcc rId="1065" sId="2">
    <oc r="G21">
      <f>SUM(D21:F21)</f>
    </oc>
    <nc r="G21">
      <f>MAX(D21:F21)</f>
    </nc>
  </rcc>
  <rcc rId="1066" sId="2">
    <oc r="G22">
      <f>SUM(D22:F22)</f>
    </oc>
    <nc r="G22">
      <f>MAX(D22:F22)</f>
    </nc>
  </rcc>
  <rcc rId="1067" sId="2">
    <oc r="G23">
      <f>SUM(D23:F23)</f>
    </oc>
    <nc r="G23">
      <f>MAX(D23:F23)</f>
    </nc>
  </rcc>
  <rcc rId="1068" sId="2">
    <oc r="G24">
      <f>SUM(D24:F24)</f>
    </oc>
    <nc r="G24">
      <f>MAX(D24:F24)</f>
    </nc>
  </rcc>
  <rcc rId="1069" sId="2">
    <oc r="G25">
      <f>SUM(D25:F25)</f>
    </oc>
    <nc r="G25">
      <f>MAX(D25:F25)</f>
    </nc>
  </rcc>
  <rcc rId="1070" sId="2">
    <oc r="G26">
      <f>SUM(D26:F26)</f>
    </oc>
    <nc r="G26">
      <f>MAX(D26:F26)</f>
    </nc>
  </rcc>
  <rcc rId="1071" sId="2">
    <oc r="G27">
      <f>SUM(D27:F27)</f>
    </oc>
    <nc r="G27">
      <f>MAX(D27:F27)</f>
    </nc>
  </rcc>
  <rcc rId="1072" sId="2">
    <oc r="G28">
      <f>SUM(D28:F28)</f>
    </oc>
    <nc r="G28">
      <f>MAX(D28:F28)</f>
    </nc>
  </rcc>
  <rcc rId="1073" sId="2">
    <oc r="G29">
      <f>SUM(D29:F29)</f>
    </oc>
    <nc r="G29">
      <f>MAX(D29:F29)</f>
    </nc>
  </rcc>
  <rcc rId="1074" sId="2">
    <oc r="G30">
      <f>SUM(D30:F30)</f>
    </oc>
    <nc r="G30">
      <f>MAX(D30:F30)</f>
    </nc>
  </rcc>
  <rcc rId="1075" sId="2">
    <oc r="G31">
      <f>SUM(D31:F31)</f>
    </oc>
    <nc r="G31">
      <f>MAX(D31:F31)</f>
    </nc>
  </rcc>
  <rcc rId="1076" sId="2">
    <oc r="G32">
      <f>SUM(D32:F32)</f>
    </oc>
    <nc r="G32">
      <f>MAX(D32:F32)</f>
    </nc>
  </rcc>
  <rcc rId="1077" sId="2">
    <oc r="G33">
      <f>SUM(D33:F33)</f>
    </oc>
    <nc r="G33">
      <f>MAX(D33:F33)</f>
    </nc>
  </rcc>
  <rcc rId="1078" sId="2">
    <oc r="G34">
      <f>SUM(D34:F34)</f>
    </oc>
    <nc r="G34">
      <f>MAX(D34:F34)</f>
    </nc>
  </rcc>
  <rcc rId="1079" sId="2">
    <oc r="G35">
      <f>SUM(D35:F35)</f>
    </oc>
    <nc r="G35">
      <f>MAX(D35:F35)</f>
    </nc>
  </rcc>
  <rcc rId="1080" sId="2">
    <oc r="G36">
      <f>SUM(D36:F36)</f>
    </oc>
    <nc r="G36">
      <f>MAX(D36:F36)</f>
    </nc>
  </rcc>
  <rcc rId="1081" sId="2">
    <oc r="G37">
      <f>SUM(D37:F37)</f>
    </oc>
    <nc r="G37">
      <f>MAX(D37:F37)</f>
    </nc>
  </rcc>
  <rcc rId="1082" sId="2">
    <oc r="G38">
      <f>SUM(D38:F38)</f>
    </oc>
    <nc r="G38">
      <f>MAX(D38:F38)</f>
    </nc>
  </rcc>
  <rcc rId="1083" sId="2">
    <oc r="G39">
      <f>SUM(D39:F39)</f>
    </oc>
    <nc r="G39">
      <f>MAX(D39:F39)</f>
    </nc>
  </rcc>
  <rcc rId="1084" sId="2">
    <oc r="G40">
      <f>SUM(D40:F40)</f>
    </oc>
    <nc r="G40">
      <f>MAX(D40:F40)</f>
    </nc>
  </rcc>
  <rcc rId="1085" sId="2">
    <oc r="G41">
      <f>SUM(D41:F41)</f>
    </oc>
    <nc r="G41">
      <f>MAX(D41:F41)</f>
    </nc>
  </rcc>
  <rcc rId="1086" sId="2">
    <oc r="G42">
      <f>SUM(D42:F42)</f>
    </oc>
    <nc r="G42">
      <f>MAX(D42:F42)</f>
    </nc>
  </rcc>
  <rcc rId="1087" sId="2">
    <oc r="G43">
      <f>SUM(D43:F43)</f>
    </oc>
    <nc r="G43">
      <f>MAX(D43:F43)</f>
    </nc>
  </rcc>
  <rcc rId="1088" sId="2">
    <nc r="M11">
      <f>L11/27*25</f>
    </nc>
  </rcc>
  <rcc rId="1089" sId="2">
    <nc r="M12">
      <f>L12/27*25</f>
    </nc>
  </rcc>
  <rcc rId="1090" sId="2">
    <nc r="M13">
      <f>L13/27*25</f>
    </nc>
  </rcc>
  <rcc rId="1091" sId="2">
    <nc r="M14">
      <f>L14/27*25</f>
    </nc>
  </rcc>
  <rcc rId="1092" sId="2">
    <nc r="M15">
      <f>L15/27*25</f>
    </nc>
  </rcc>
  <rcc rId="1093" sId="2">
    <nc r="M16">
      <f>L16/27*25</f>
    </nc>
  </rcc>
  <rcc rId="1094" sId="2">
    <nc r="M17">
      <f>L17/27*25</f>
    </nc>
  </rcc>
  <rcc rId="1095" sId="2">
    <nc r="M18">
      <f>L18/27*25</f>
    </nc>
  </rcc>
  <rcc rId="1096" sId="2">
    <nc r="M19">
      <f>L19/27*25</f>
    </nc>
  </rcc>
  <rcc rId="1097" sId="2">
    <nc r="M20">
      <f>L20/27*25</f>
    </nc>
  </rcc>
  <rcc rId="1098" sId="2">
    <nc r="M21">
      <f>L21/27*25</f>
    </nc>
  </rcc>
  <rcc rId="1099" sId="2">
    <nc r="M22">
      <f>L22/27*25</f>
    </nc>
  </rcc>
  <rcc rId="1100" sId="2">
    <nc r="M23">
      <f>L23/27*25</f>
    </nc>
  </rcc>
  <rcc rId="1101" sId="2">
    <nc r="M24">
      <f>L24/27*25</f>
    </nc>
  </rcc>
  <rcc rId="1102" sId="2">
    <nc r="M25">
      <f>L25/27*25</f>
    </nc>
  </rcc>
  <rcc rId="1103" sId="2">
    <nc r="M26">
      <f>L26/27*25</f>
    </nc>
  </rcc>
  <rcc rId="1104" sId="2">
    <nc r="M27">
      <f>L27/27*25</f>
    </nc>
  </rcc>
  <rcc rId="1105" sId="2">
    <nc r="M28">
      <f>L28/27*25</f>
    </nc>
  </rcc>
  <rcc rId="1106" sId="2">
    <nc r="M29">
      <f>L29/27*25</f>
    </nc>
  </rcc>
  <rcc rId="1107" sId="2">
    <nc r="M30">
      <f>L30/27*25</f>
    </nc>
  </rcc>
  <rcc rId="1108" sId="2">
    <nc r="M31">
      <f>L31/27*25</f>
    </nc>
  </rcc>
  <rcc rId="1109" sId="2">
    <nc r="M32">
      <f>L32/27*25</f>
    </nc>
  </rcc>
  <rcc rId="1110" sId="2">
    <nc r="M33">
      <f>L33/27*25</f>
    </nc>
  </rcc>
  <rcc rId="1111" sId="2">
    <nc r="M34">
      <f>L34/27*25</f>
    </nc>
  </rcc>
  <rcc rId="1112" sId="2">
    <nc r="M35">
      <f>L35/27*25</f>
    </nc>
  </rcc>
  <rcc rId="1113" sId="2">
    <nc r="M36">
      <f>L36/27*25</f>
    </nc>
  </rcc>
  <rcc rId="1114" sId="2">
    <nc r="M37">
      <f>L37/27*25</f>
    </nc>
  </rcc>
  <rcc rId="1115" sId="2">
    <nc r="M38">
      <f>L38/27*25</f>
    </nc>
  </rcc>
  <rcc rId="1116" sId="2">
    <nc r="M39">
      <f>L39/27*25</f>
    </nc>
  </rcc>
  <rcc rId="1117" sId="2">
    <nc r="M40">
      <f>L40/27*25</f>
    </nc>
  </rcc>
  <rcc rId="1118" sId="2">
    <nc r="M41">
      <f>L41/27*25</f>
    </nc>
  </rcc>
  <rcc rId="1119" sId="2">
    <nc r="M42">
      <f>L42/27*25</f>
    </nc>
  </rcc>
  <rcc rId="1120" sId="2">
    <nc r="M43">
      <f>L43/27*25</f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Adjustment!$P:$P</formula>
    <oldFormula>Adjustment!$P:$P</oldFormula>
  </rdn>
  <rcv guid="{4AA33006-30C9-4BDF-BF0C-53E67ECDF6E6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cc rId="909" sId="2">
    <nc r="Q18" t="inlineStr">
      <is>
        <t>I</t>
      </is>
    </nc>
  </rcc>
  <rrc rId="910" sId="2" ref="L1:L1048576" action="deleteCol">
    <undo index="0" exp="area" ref3D="1" dr="$R$1:$R$1048576" dn="Z_4AA33006_30C9_4BDF_BF0C_53E67ECDF6E6_.wvu.Cols" sId="2"/>
    <rfmt sheetId="2" xfDxf="1" sqref="L1:L1048576" start="0" length="0">
      <dxf>
        <alignment horizontal="center" readingOrder="0"/>
      </dxf>
    </rfmt>
    <rfmt sheetId="2" sqref="L1" start="0" length="0">
      <dxf>
        <alignment wrapText="1" mergeCell="1" readingOrder="0"/>
      </dxf>
    </rfmt>
    <rfmt sheetId="2" sqref="L2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3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4" start="0" length="0">
      <dxf>
        <alignment wrapText="1" mergeCell="1" readingOrder="0"/>
      </dxf>
    </rfmt>
    <rfmt sheetId="2" sqref="L5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6" start="0" length="0">
      <dxf>
        <alignment wrapText="1" mergeCell="1" readingOrder="0"/>
      </dxf>
    </rfmt>
    <rfmt sheetId="2" sqref="L7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8" start="0" length="0">
      <dxf>
        <alignment wrapText="1" mergeCell="1" readingOrder="0"/>
        <border outline="0">
          <bottom style="thin">
            <color rgb="FF000000"/>
          </bottom>
        </border>
      </dxf>
    </rfmt>
    <rcc rId="0" sId="2" dxf="1">
      <nc r="L9" t="inlineStr">
        <is>
          <t>Attnd:</t>
        </is>
      </nc>
      <n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L10" start="0" length="0">
      <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4" start="0" length="0">
      <dxf>
        <alignment wrapText="1" readingOrder="0"/>
        <border outline="0">
          <top style="thin">
            <color rgb="FF000000"/>
          </top>
        </border>
      </dxf>
    </rfmt>
    <rfmt sheetId="2" sqref="L45" start="0" length="0">
      <dxf>
        <alignment wrapText="1" readingOrder="0"/>
      </dxf>
    </rfmt>
    <rfmt sheetId="2" sqref="L46" start="0" length="0">
      <dxf>
        <alignment wrapText="1" readingOrder="0"/>
      </dxf>
    </rfmt>
    <rfmt sheetId="2" sqref="L47" start="0" length="0">
      <dxf>
        <alignment wrapText="1" mergeCell="1" readingOrder="0"/>
      </dxf>
    </rfmt>
    <rfmt sheetId="2" sqref="L48" start="0" length="0">
      <dxf>
        <alignment wrapText="1" mergeCell="1" readingOrder="0"/>
      </dxf>
    </rfmt>
  </rrc>
  <rrc rId="911" sId="2" ref="L1:L1048576" action="deleteCol">
    <undo index="0" exp="area" ref3D="1" dr="$Q$1:$Q$1048576" dn="Z_4AA33006_30C9_4BDF_BF0C_53E67ECDF6E6_.wvu.Cols" sId="2"/>
    <rfmt sheetId="2" xfDxf="1" sqref="L1:L1048576" start="0" length="0">
      <dxf>
        <alignment horizontal="center" readingOrder="0"/>
      </dxf>
    </rfmt>
    <rfmt sheetId="2" sqref="L1" start="0" length="0">
      <dxf>
        <alignment wrapText="1" mergeCell="1" readingOrder="0"/>
      </dxf>
    </rfmt>
    <rfmt sheetId="2" sqref="L2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3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4" start="0" length="0">
      <dxf>
        <alignment wrapText="1" mergeCell="1" readingOrder="0"/>
      </dxf>
    </rfmt>
    <rfmt sheetId="2" sqref="L5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6" start="0" length="0">
      <dxf>
        <alignment wrapText="1" mergeCell="1" readingOrder="0"/>
      </dxf>
    </rfmt>
    <rfmt sheetId="2" sqref="L7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8" start="0" length="0">
      <dxf>
        <alignment wrapText="1" mergeCell="1" readingOrder="0"/>
        <border outline="0">
          <bottom style="thin">
            <color rgb="FF000000"/>
          </bottom>
        </border>
      </dxf>
    </rfmt>
    <rcc rId="0" sId="2" dxf="1">
      <nc r="L9" t="inlineStr">
        <is>
          <t>CP</t>
        </is>
      </nc>
      <n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L10" start="0" length="0">
      <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4" start="0" length="0">
      <dxf>
        <alignment wrapText="1" readingOrder="0"/>
        <border outline="0">
          <top style="thin">
            <color rgb="FF000000"/>
          </top>
        </border>
      </dxf>
    </rfmt>
    <rfmt sheetId="2" sqref="L45" start="0" length="0">
      <dxf>
        <alignment wrapText="1" readingOrder="0"/>
      </dxf>
    </rfmt>
    <rfmt sheetId="2" sqref="L46" start="0" length="0">
      <dxf>
        <alignment wrapText="1" readingOrder="0"/>
      </dxf>
    </rfmt>
    <rfmt sheetId="2" sqref="L47" start="0" length="0">
      <dxf>
        <alignment wrapText="1" mergeCell="1" readingOrder="0"/>
      </dxf>
    </rfmt>
    <rfmt sheetId="2" sqref="L48" start="0" length="0">
      <dxf>
        <alignment wrapText="1" mergeCell="1" readingOrder="0"/>
      </dxf>
    </rfmt>
  </rrc>
  <rrc rId="912" sId="2" ref="L1:L1048576" action="deleteCol">
    <undo index="0" exp="area" ref3D="1" dr="$P$1:$P$1048576" dn="Z_4AA33006_30C9_4BDF_BF0C_53E67ECDF6E6_.wvu.Cols" sId="2"/>
    <rfmt sheetId="2" xfDxf="1" sqref="L1:L1048576" start="0" length="0">
      <dxf>
        <alignment horizontal="center" readingOrder="0"/>
      </dxf>
    </rfmt>
    <rfmt sheetId="2" sqref="L1" start="0" length="0">
      <dxf>
        <alignment wrapText="1" mergeCell="1" readingOrder="0"/>
      </dxf>
    </rfmt>
    <rfmt sheetId="2" sqref="L2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3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4" start="0" length="0">
      <dxf>
        <alignment wrapText="1" mergeCell="1" readingOrder="0"/>
      </dxf>
    </rfmt>
    <rfmt sheetId="2" sqref="L5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6" start="0" length="0">
      <dxf>
        <alignment wrapText="1" mergeCell="1" readingOrder="0"/>
      </dxf>
    </rfmt>
    <rfmt sheetId="2" sqref="L7" start="0" length="0">
      <dxf>
        <font>
          <b/>
          <sz val="11"/>
          <color theme="1"/>
          <name val="Calibri"/>
          <scheme val="minor"/>
        </font>
        <alignment wrapText="1" mergeCell="1" readingOrder="0"/>
      </dxf>
    </rfmt>
    <rfmt sheetId="2" sqref="L8" start="0" length="0">
      <dxf>
        <alignment wrapText="1" mergeCell="1" readingOrder="0"/>
        <border outline="0">
          <bottom style="thin">
            <color rgb="FF000000"/>
          </bottom>
        </border>
      </dxf>
    </rfmt>
    <rcc rId="0" sId="2" dxf="1">
      <nc r="L9" t="inlineStr">
        <is>
          <t>Project</t>
        </is>
      </nc>
      <n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L10" start="0" length="0">
      <dxf>
        <font>
          <b/>
          <sz val="11"/>
          <color theme="1"/>
          <name val="Calibri"/>
          <scheme val="minor"/>
        </font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1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2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4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5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6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7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8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39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0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1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2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3" start="0" length="0">
      <dxf>
        <alignment wrapText="1" readingOrder="0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L44" start="0" length="0">
      <dxf>
        <alignment wrapText="1" readingOrder="0"/>
        <border outline="0">
          <top style="thin">
            <color rgb="FF000000"/>
          </top>
        </border>
      </dxf>
    </rfmt>
    <rfmt sheetId="2" sqref="L45" start="0" length="0">
      <dxf>
        <alignment wrapText="1" readingOrder="0"/>
      </dxf>
    </rfmt>
    <rfmt sheetId="2" sqref="L46" start="0" length="0">
      <dxf>
        <alignment wrapText="1" readingOrder="0"/>
      </dxf>
    </rfmt>
    <rfmt sheetId="2" sqref="L47" start="0" length="0">
      <dxf>
        <alignment wrapText="1" mergeCell="1" readingOrder="0"/>
      </dxf>
    </rfmt>
    <rfmt sheetId="2" sqref="L48" start="0" length="0">
      <dxf>
        <alignment wrapText="1" mergeCell="1" readingOrder="0"/>
      </dxf>
    </rfmt>
  </rrc>
  <rcc rId="913" sId="2">
    <oc r="K7" t="inlineStr">
      <is>
        <t>Contact:____</t>
      </is>
    </oc>
    <nc r="K7" t="inlineStr">
      <is>
        <t>Contact:_0321 4023 534___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Adjustment!$O:$O</formula>
    <oldFormula>Adjustment!$O:$O</oldFormula>
  </rdn>
  <rcv guid="{4AA33006-30C9-4BDF-BF0C-53E67ECDF6E6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298" sId="2">
    <oc r="R41">
      <f>IF(AND(Q11&gt;=Sheet2!$A$4, Q11&lt;=Sheet2!$B$4),Sheet2!$C$4,IF(AND(Q11&gt;=Sheet2!$A$5,
Q11&lt;=Sheet2!$B$5),Sheet2!$C$5,IF(AND(Q11&gt;=Sheet2!$A$6,
Q11&lt;=Sheet2!$B$6),Sheet2!$C$6,IF(AND(Q11&gt;=Sheet2!$A$7,
Q11&lt;=Sheet2!$B$7),Sheet2!$C$7,IF(AND(Q11&gt;=Sheet2!$A$8,
Q11&lt;=Sheet2!$B$8),Sheet2!$C$8,IF(AND(Q11&gt;=Sheet2!$A$9,
Q11&lt;=Sheet2!$B$9),Sheet2!$C$9,IF(AND(Q11&gt;=Sheet2!$A$10,
Q11&lt;=Sheet2!$B$10),Sheet2!$C$10,IF(AND(Q11&gt;=Sheet2!$A$11,
Q11&lt;=Sheet2!$B$11),Sheet2!$C$11,"F"))))))))</f>
    </oc>
    <nc r="R41" t="inlineStr">
      <is>
        <t>SA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c rId="1282" sId="2">
    <oc r="S7" t="inlineStr">
      <is>
        <t>Email:_abubakar@umt.edu.pk</t>
      </is>
    </oc>
    <nc r="S7"/>
  </rcc>
  <rfmt sheetId="2" sqref="P7:R7" start="0" length="2147483647">
    <dxf>
      <font>
        <b/>
      </font>
    </dxf>
  </rfmt>
  <rm rId="1283" sheetId="2" source="U5:W5" destination="O4:Q4" sourceSheetId="2">
    <rfmt sheetId="2" sqref="O4" start="0" length="0">
      <dxf>
        <alignment horizontal="center" vertical="top" wrapText="1" readingOrder="0"/>
      </dxf>
    </rfmt>
    <rfmt sheetId="2" sqref="P4" start="0" length="0">
      <dxf>
        <alignment horizontal="center" vertical="top" wrapText="1" readingOrder="0"/>
      </dxf>
    </rfmt>
    <rfmt sheetId="2" sqref="Q4" start="0" length="0">
      <dxf>
        <alignment horizontal="center" vertical="top" wrapText="1" readingOrder="0"/>
      </dxf>
    </rfmt>
  </rm>
  <rm rId="1284" sheetId="2" source="O4:Q4" destination="R4:T4" sourceSheetId="2">
    <rfmt sheetId="2" sqref="R4" start="0" length="0">
      <dxf>
        <alignment horizontal="center" vertical="top" wrapText="1" readingOrder="0"/>
      </dxf>
    </rfmt>
    <rfmt sheetId="2" sqref="S4" start="0" length="0">
      <dxf>
        <alignment horizontal="center" vertical="top" wrapText="1" readingOrder="0"/>
      </dxf>
    </rfmt>
    <rfmt sheetId="2" sqref="T4" start="0" length="0">
      <dxf>
        <alignment horizontal="center" vertical="top" wrapText="1" readingOrder="0"/>
      </dxf>
    </rfmt>
  </rm>
  <rfmt sheetId="2" sqref="R4:T4">
    <dxf>
      <alignment horizontal="left" readingOrder="0"/>
    </dxf>
  </rfmt>
  <rcc rId="1285" sId="2">
    <oc r="K7" t="inlineStr">
      <is>
        <t>Contact:_0321 4023 534___</t>
      </is>
    </oc>
    <nc r="K7" t="inlineStr">
      <is>
        <t xml:space="preserve">Contact: 0321 4023 534 </t>
      </is>
    </nc>
  </rcc>
  <rcc rId="1286" sId="2">
    <nc r="P7" t="inlineStr">
      <is>
        <t>Email: abubakar@umt.edu.pk</t>
      </is>
    </nc>
  </rcc>
  <rcc rId="1287" sId="2">
    <oc r="A7" t="inlineStr">
      <is>
        <r>
          <t>Resource Person</t>
        </r>
        <r>
          <rPr>
            <sz val="11"/>
            <color theme="1"/>
            <rFont val="Calibri"/>
            <family val="2"/>
          </rPr>
          <t>:_ABU BAKAR SIDDIQUE______</t>
        </r>
      </is>
    </oc>
    <nc r="A7" t="inlineStr">
      <is>
        <r>
          <t>Resource Person</t>
        </r>
        <r>
          <rPr>
            <sz val="11"/>
            <color theme="1"/>
            <rFont val="Calibri"/>
            <family val="2"/>
          </rPr>
          <t>: ABU BAKAR SIDDIQUE</t>
        </r>
      </is>
    </nc>
  </rcc>
  <rfmt sheetId="2" sqref="T44" start="0" length="0">
    <dxf>
      <border outline="0">
        <top/>
      </border>
    </dxf>
  </rfmt>
  <rfmt sheetId="2" sqref="U44" start="0" length="0">
    <dxf>
      <border outline="0">
        <top/>
      </border>
    </dxf>
  </rfmt>
  <rfmt sheetId="2" sqref="W44" start="0" length="0">
    <dxf>
      <border outline="0">
        <top/>
      </border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2" sqref="P1:P1048576">
    <dxf>
      <numFmt numFmtId="164" formatCode="0.0"/>
    </dxf>
  </rfmt>
  <rfmt sheetId="2" sqref="N1:N1048576">
    <dxf>
      <numFmt numFmtId="164" formatCode="0.0"/>
    </dxf>
  </rfmt>
  <rfmt sheetId="2" sqref="M1:M1048576">
    <dxf>
      <numFmt numFmtId="164" formatCode="0.0"/>
    </dxf>
  </rfmt>
  <rfmt sheetId="2" sqref="Q9:Q43" start="0" length="0">
    <dxf>
      <border>
        <left style="thin">
          <color indexed="64"/>
        </left>
      </border>
    </dxf>
  </rfmt>
  <rfmt sheetId="2" sqref="Q9:R9" start="0" length="0">
    <dxf>
      <border>
        <top style="thin">
          <color indexed="64"/>
        </top>
      </border>
    </dxf>
  </rfmt>
  <rfmt sheetId="2" sqref="R9:R43" start="0" length="0">
    <dxf>
      <border>
        <right style="thin">
          <color indexed="64"/>
        </right>
      </border>
    </dxf>
  </rfmt>
  <rfmt sheetId="2" sqref="Q18:R18" start="0" length="0">
    <dxf>
      <border>
        <bottom style="thin">
          <color indexed="64"/>
        </bottom>
      </border>
    </dxf>
  </rfmt>
  <rfmt sheetId="2" sqref="Q9:R43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R1:R1048576">
    <dxf>
      <alignment horizontal="general" readingOrder="0"/>
    </dxf>
  </rfmt>
  <rfmt sheetId="2" sqref="R1:R1048576">
    <dxf>
      <alignment horizontal="center" readingOrder="0"/>
    </dxf>
  </rfmt>
  <rcc rId="1274" sId="2">
    <oc r="R10" t="inlineStr">
      <is>
        <t>Scenario  5</t>
      </is>
    </oc>
    <nc r="R10"/>
  </rcc>
  <rcc rId="1275" sId="2">
    <oc r="Q12">
      <f>CEILING(O14+N14,1)</f>
    </oc>
    <nc r="Q12">
      <v>30</v>
    </nc>
  </rcc>
  <rcc rId="1276" sId="2">
    <oc r="Q15">
      <f>CEILING(O15+N15,1)</f>
    </oc>
    <nc r="Q15">
      <v>30</v>
    </nc>
  </rcc>
  <rcc rId="1277" sId="2">
    <oc r="Q17">
      <f>CEILING(O16+N16,1)</f>
    </oc>
    <nc r="Q17">
      <v>30</v>
    </nc>
  </rcc>
  <rcc rId="1278" sId="2">
    <oc r="Q28">
      <f>CEILING(O17+N17,1)</f>
    </oc>
    <nc r="Q28">
      <v>30</v>
    </nc>
  </rcc>
  <rcc rId="1279" sId="2">
    <oc r="Q14">
      <f>CEILING(O18+N18,1)</f>
    </oc>
    <nc r="Q14">
      <v>30</v>
    </nc>
  </rcc>
  <rfmt sheetId="2" sqref="T9" start="0" length="0">
    <dxf>
      <font>
        <b/>
        <sz val="11"/>
        <color theme="1"/>
        <name val="Calibri"/>
        <scheme val="minor"/>
      </font>
    </dxf>
  </rfmt>
  <rfmt sheetId="2" sqref="A8:W8" start="0" length="0">
    <dxf>
      <border>
        <bottom/>
      </border>
    </dxf>
  </rfmt>
  <rfmt sheetId="2" sqref="A9:A10" start="0" length="0">
    <dxf>
      <border>
        <left style="thin">
          <color indexed="64"/>
        </left>
      </border>
    </dxf>
  </rfmt>
  <rfmt sheetId="2" sqref="A9:R9" start="0" length="0">
    <dxf>
      <border>
        <top style="thin">
          <color indexed="64"/>
        </top>
      </border>
    </dxf>
  </rfmt>
  <rfmt sheetId="2" sqref="A10:R10" start="0" length="0">
    <dxf>
      <border>
        <bottom style="thin">
          <color indexed="64"/>
        </bottom>
      </border>
    </dxf>
  </rfmt>
  <rfmt sheetId="2" sqref="A9:R1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dn rId="0" localSheetId="2" customView="1" name="Z_4AA33006_30C9_4BDF_BF0C_53E67ECDF6E6_.wvu.Cols" hidden="1" oldHidden="1">
    <oldFormula>Adjustment!$P:$P</oldFormula>
  </rdn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1125" sId="2">
    <oc r="G12">
      <f>MAX(D12:F12)</f>
    </oc>
    <nc r="G12">
      <f>SUM(D12:F12)/30*15</f>
    </nc>
  </rcc>
  <rcc rId="1126" sId="2">
    <oc r="K11">
      <f>(SUM(H11:J11)-MIN(H11:J11))/20*15</f>
    </oc>
    <nc r="K11">
      <f>(SUM(H11:J11))/30*15</f>
    </nc>
  </rcc>
  <rcc rId="1127" sId="2">
    <oc r="M11">
      <f>L11/27*25</f>
    </oc>
    <nc r="M11">
      <f>L11/27*20</f>
    </nc>
  </rcc>
  <rcc rId="1128" sId="2">
    <oc r="M12">
      <f>L12/27*25</f>
    </oc>
    <nc r="M12">
      <f>L12/27*20</f>
    </nc>
  </rcc>
  <rcc rId="1129" sId="2">
    <oc r="M13">
      <f>L13/27*25</f>
    </oc>
    <nc r="M13">
      <f>L13/27*20</f>
    </nc>
  </rcc>
  <rcc rId="1130" sId="2">
    <oc r="M14">
      <f>L14/27*25</f>
    </oc>
    <nc r="M14">
      <f>L14/27*20</f>
    </nc>
  </rcc>
  <rcc rId="1131" sId="2">
    <oc r="M15">
      <f>L15/27*25</f>
    </oc>
    <nc r="M15">
      <f>L15/27*20</f>
    </nc>
  </rcc>
  <rcc rId="1132" sId="2">
    <oc r="M16">
      <f>L16/27*25</f>
    </oc>
    <nc r="M16">
      <f>L16/27*20</f>
    </nc>
  </rcc>
  <rcc rId="1133" sId="2">
    <oc r="M17">
      <f>L17/27*25</f>
    </oc>
    <nc r="M17">
      <f>L17/27*20</f>
    </nc>
  </rcc>
  <rcc rId="1134" sId="2">
    <oc r="M18">
      <f>L18/27*25</f>
    </oc>
    <nc r="M18">
      <f>L18/27*20</f>
    </nc>
  </rcc>
  <rcc rId="1135" sId="2">
    <oc r="M19">
      <f>L19/27*25</f>
    </oc>
    <nc r="M19">
      <f>L19/27*20</f>
    </nc>
  </rcc>
  <rcc rId="1136" sId="2">
    <oc r="M20">
      <f>L20/27*25</f>
    </oc>
    <nc r="M20">
      <f>L20/27*20</f>
    </nc>
  </rcc>
  <rcc rId="1137" sId="2">
    <oc r="M21">
      <f>L21/27*25</f>
    </oc>
    <nc r="M21">
      <f>L21/27*20</f>
    </nc>
  </rcc>
  <rcc rId="1138" sId="2">
    <oc r="M22">
      <f>L22/27*25</f>
    </oc>
    <nc r="M22">
      <f>L22/27*20</f>
    </nc>
  </rcc>
  <rcc rId="1139" sId="2">
    <oc r="M23">
      <f>L23/27*25</f>
    </oc>
    <nc r="M23">
      <f>L23/27*20</f>
    </nc>
  </rcc>
  <rcc rId="1140" sId="2">
    <oc r="M24">
      <f>L24/27*25</f>
    </oc>
    <nc r="M24">
      <f>L24/27*20</f>
    </nc>
  </rcc>
  <rcc rId="1141" sId="2">
    <oc r="M25">
      <f>L25/27*25</f>
    </oc>
    <nc r="M25">
      <f>L25/27*20</f>
    </nc>
  </rcc>
  <rcc rId="1142" sId="2">
    <oc r="M26">
      <f>L26/27*25</f>
    </oc>
    <nc r="M26">
      <f>L26/27*20</f>
    </nc>
  </rcc>
  <rcc rId="1143" sId="2">
    <oc r="M27">
      <f>L27/27*25</f>
    </oc>
    <nc r="M27">
      <f>L27/27*20</f>
    </nc>
  </rcc>
  <rcc rId="1144" sId="2">
    <oc r="M28">
      <f>L28/27*25</f>
    </oc>
    <nc r="M28">
      <f>L28/27*20</f>
    </nc>
  </rcc>
  <rcc rId="1145" sId="2">
    <oc r="M29">
      <f>L29/27*25</f>
    </oc>
    <nc r="M29">
      <f>L29/27*20</f>
    </nc>
  </rcc>
  <rcc rId="1146" sId="2">
    <oc r="M30">
      <f>L30/27*25</f>
    </oc>
    <nc r="M30">
      <f>L30/27*20</f>
    </nc>
  </rcc>
  <rcc rId="1147" sId="2">
    <oc r="M31">
      <f>L31/27*25</f>
    </oc>
    <nc r="M31">
      <f>L31/27*20</f>
    </nc>
  </rcc>
  <rcc rId="1148" sId="2">
    <oc r="M32">
      <f>L32/27*25</f>
    </oc>
    <nc r="M32">
      <f>L32/27*20</f>
    </nc>
  </rcc>
  <rcc rId="1149" sId="2">
    <oc r="M33">
      <f>L33/27*25</f>
    </oc>
    <nc r="M33">
      <f>L33/27*20</f>
    </nc>
  </rcc>
  <rcc rId="1150" sId="2">
    <oc r="M34">
      <f>L34/27*25</f>
    </oc>
    <nc r="M34">
      <f>L34/27*20</f>
    </nc>
  </rcc>
  <rcc rId="1151" sId="2">
    <oc r="M35">
      <f>L35/27*25</f>
    </oc>
    <nc r="M35">
      <f>L35/27*20</f>
    </nc>
  </rcc>
  <rcc rId="1152" sId="2">
    <oc r="M36">
      <f>L36/27*25</f>
    </oc>
    <nc r="M36">
      <f>L36/27*20</f>
    </nc>
  </rcc>
  <rcc rId="1153" sId="2">
    <oc r="M37">
      <f>L37/27*25</f>
    </oc>
    <nc r="M37">
      <f>L37/27*20</f>
    </nc>
  </rcc>
  <rcc rId="1154" sId="2">
    <oc r="M38">
      <f>L38/27*25</f>
    </oc>
    <nc r="M38">
      <f>L38/27*20</f>
    </nc>
  </rcc>
  <rcc rId="1155" sId="2">
    <oc r="M39">
      <f>L39/27*25</f>
    </oc>
    <nc r="M39">
      <f>L39/27*20</f>
    </nc>
  </rcc>
  <rcc rId="1156" sId="2">
    <oc r="M40">
      <f>L40/27*25</f>
    </oc>
    <nc r="M40">
      <f>L40/27*20</f>
    </nc>
  </rcc>
  <rcc rId="1157" sId="2">
    <oc r="M41">
      <f>L41/27*25</f>
    </oc>
    <nc r="M41">
      <f>L41/27*20</f>
    </nc>
  </rcc>
  <rcc rId="1158" sId="2">
    <oc r="M42">
      <f>L42/27*25</f>
    </oc>
    <nc r="M42">
      <f>L42/27*20</f>
    </nc>
  </rcc>
  <rcc rId="1159" sId="2">
    <oc r="M43">
      <f>L43/27*25</f>
    </oc>
    <nc r="M43">
      <f>L43/27*20</f>
    </nc>
  </rcc>
  <rfmt sheetId="2" sqref="N10" start="0" length="0">
    <dxf>
      <font>
        <b val="0"/>
        <sz val="11"/>
        <color theme="1"/>
        <name val="Calibri"/>
        <scheme val="minor"/>
      </font>
    </dxf>
  </rfmt>
  <rcc rId="1160" sId="2">
    <oc r="N10">
      <f>L10/40*20+K10/30*15+G10/30*15</f>
    </oc>
    <nc r="N10">
      <f>M10+K10+G10</f>
    </nc>
  </rcc>
  <rcc rId="1161" sId="2">
    <oc r="G10">
      <v>10</v>
    </oc>
    <nc r="G10">
      <v>15</v>
    </nc>
  </rcc>
  <rcc rId="1162" sId="2">
    <oc r="M10">
      <v>25</v>
    </oc>
    <nc r="M10">
      <v>20</v>
    </nc>
  </rcc>
  <rcc rId="1163" sId="2">
    <oc r="K12">
      <f>(SUM(H12:J12)-MIN(H12:J12))/20*15</f>
    </oc>
    <nc r="K12">
      <f>(SUM(H12:J12))/30*15</f>
    </nc>
  </rcc>
  <rcc rId="1164" sId="2">
    <oc r="K13">
      <f>(SUM(H13:J13)-MIN(H13:J13))/20*15</f>
    </oc>
    <nc r="K13">
      <f>(SUM(H13:J13))/30*15</f>
    </nc>
  </rcc>
  <rcc rId="1165" sId="2">
    <oc r="K14">
      <f>(SUM(H14:J14)-MIN(H14:J14))/20*15</f>
    </oc>
    <nc r="K14">
      <f>(SUM(H14:J14))/30*15</f>
    </nc>
  </rcc>
  <rcc rId="1166" sId="2">
    <oc r="K15">
      <f>(SUM(H15:J15)-MIN(H15:J15))/20*15</f>
    </oc>
    <nc r="K15">
      <f>(SUM(H15:J15))/30*15</f>
    </nc>
  </rcc>
  <rcc rId="1167" sId="2">
    <oc r="K16">
      <f>(SUM(H16:J16)-MIN(H16:J16))/20*15</f>
    </oc>
    <nc r="K16">
      <f>(SUM(H16:J16))/30*15</f>
    </nc>
  </rcc>
  <rcc rId="1168" sId="2">
    <oc r="K17">
      <f>(SUM(H17:J17)-MIN(H17:J17))/20*15</f>
    </oc>
    <nc r="K17">
      <f>(SUM(H17:J17))/30*15</f>
    </nc>
  </rcc>
  <rcc rId="1169" sId="2">
    <oc r="K18">
      <f>(SUM(H18:J18)-MIN(H18:J18))/20*15</f>
    </oc>
    <nc r="K18">
      <f>(SUM(H18:J18))/30*15</f>
    </nc>
  </rcc>
  <rcc rId="1170" sId="2">
    <oc r="K19">
      <f>(SUM(H19:J19)-MIN(H19:J19))/20*15</f>
    </oc>
    <nc r="K19">
      <f>(SUM(H19:J19))/30*15</f>
    </nc>
  </rcc>
  <rcc rId="1171" sId="2">
    <oc r="K20">
      <f>(SUM(H20:J20)-MIN(H20:J20))/20*15</f>
    </oc>
    <nc r="K20">
      <f>(SUM(H20:J20))/30*15</f>
    </nc>
  </rcc>
  <rcc rId="1172" sId="2">
    <oc r="K21">
      <f>(SUM(H21:J21)-MIN(H21:J21))/20*15</f>
    </oc>
    <nc r="K21">
      <f>(SUM(H21:J21))/30*15</f>
    </nc>
  </rcc>
  <rcc rId="1173" sId="2">
    <oc r="K22">
      <f>(SUM(H22:J22)-MIN(H22:J22))/20*15</f>
    </oc>
    <nc r="K22">
      <f>(SUM(H22:J22))/30*15</f>
    </nc>
  </rcc>
  <rcc rId="1174" sId="2">
    <oc r="K23">
      <f>(SUM(H23:J23)-MIN(H23:J23))/20*15</f>
    </oc>
    <nc r="K23">
      <f>(SUM(H23:J23))/30*15</f>
    </nc>
  </rcc>
  <rcc rId="1175" sId="2">
    <oc r="K24">
      <f>(SUM(H24:J24)-MIN(H24:J24))/20*15</f>
    </oc>
    <nc r="K24">
      <f>(SUM(H24:J24))/30*15</f>
    </nc>
  </rcc>
  <rcc rId="1176" sId="2">
    <oc r="K25">
      <f>(SUM(H25:J25)-MIN(H25:J25))/20*15</f>
    </oc>
    <nc r="K25">
      <f>(SUM(H25:J25))/30*15</f>
    </nc>
  </rcc>
  <rcc rId="1177" sId="2">
    <oc r="K26">
      <f>(SUM(H26:J26)-MIN(H26:J26))/20*15</f>
    </oc>
    <nc r="K26">
      <f>(SUM(H26:J26))/30*15</f>
    </nc>
  </rcc>
  <rcc rId="1178" sId="2">
    <oc r="K27">
      <f>(SUM(H27:J27)-MIN(H27:J27))/20*15</f>
    </oc>
    <nc r="K27">
      <f>(SUM(H27:J27))/30*15</f>
    </nc>
  </rcc>
  <rcc rId="1179" sId="2">
    <oc r="K28">
      <f>(SUM(H28:J28)-MIN(H28:J28))/20*15</f>
    </oc>
    <nc r="K28">
      <f>(SUM(H28:J28))/30*15</f>
    </nc>
  </rcc>
  <rcc rId="1180" sId="2">
    <oc r="K29">
      <f>(SUM(H29:J29)-MIN(H29:J29))/20*15</f>
    </oc>
    <nc r="K29">
      <f>(SUM(H29:J29))/30*15</f>
    </nc>
  </rcc>
  <rcc rId="1181" sId="2">
    <oc r="K30">
      <f>(SUM(H30:J30)-MIN(H30:J30))/20*15</f>
    </oc>
    <nc r="K30">
      <f>(SUM(H30:J30))/30*15</f>
    </nc>
  </rcc>
  <rcc rId="1182" sId="2">
    <oc r="K31">
      <f>(SUM(H31:J31)-MIN(H31:J31))/20*15</f>
    </oc>
    <nc r="K31">
      <f>(SUM(H31:J31))/30*15</f>
    </nc>
  </rcc>
  <rcc rId="1183" sId="2">
    <oc r="K32">
      <f>(SUM(H32:J32)-MIN(H32:J32))/20*15</f>
    </oc>
    <nc r="K32">
      <f>(SUM(H32:J32))/30*15</f>
    </nc>
  </rcc>
  <rcc rId="1184" sId="2">
    <oc r="K33">
      <f>(SUM(H33:J33)-MIN(H33:J33))/20*15</f>
    </oc>
    <nc r="K33">
      <f>(SUM(H33:J33))/30*15</f>
    </nc>
  </rcc>
  <rcc rId="1185" sId="2">
    <oc r="K34">
      <f>(SUM(H34:J34)-MIN(H34:J34))/20*15</f>
    </oc>
    <nc r="K34">
      <f>(SUM(H34:J34))/30*15</f>
    </nc>
  </rcc>
  <rcc rId="1186" sId="2">
    <oc r="K35">
      <f>(SUM(H35:J35)-MIN(H35:J35))/20*15</f>
    </oc>
    <nc r="K35">
      <f>(SUM(H35:J35))/30*15</f>
    </nc>
  </rcc>
  <rcc rId="1187" sId="2">
    <oc r="K36">
      <f>(SUM(H36:J36)-MIN(H36:J36))/20*15</f>
    </oc>
    <nc r="K36">
      <f>(SUM(H36:J36))/30*15</f>
    </nc>
  </rcc>
  <rcc rId="1188" sId="2">
    <oc r="K37">
      <f>(SUM(H37:J37)-MIN(H37:J37))/20*15</f>
    </oc>
    <nc r="K37">
      <f>(SUM(H37:J37))/30*15</f>
    </nc>
  </rcc>
  <rcc rId="1189" sId="2">
    <oc r="K38">
      <f>(SUM(H38:J38)-MIN(H38:J38))/20*15</f>
    </oc>
    <nc r="K38">
      <f>(SUM(H38:J38))/30*15</f>
    </nc>
  </rcc>
  <rcc rId="1190" sId="2">
    <oc r="K39">
      <f>(SUM(H39:J39)-MIN(H39:J39))/20*15</f>
    </oc>
    <nc r="K39">
      <f>(SUM(H39:J39))/30*15</f>
    </nc>
  </rcc>
  <rcc rId="1191" sId="2">
    <oc r="K40">
      <f>(SUM(H40:J40)-MIN(H40:J40))/20*15</f>
    </oc>
    <nc r="K40">
      <f>(SUM(H40:J40))/30*15</f>
    </nc>
  </rcc>
  <rcc rId="1192" sId="2">
    <oc r="K41">
      <f>(SUM(H41:J41)-MIN(H41:J41))/20*15</f>
    </oc>
    <nc r="K41">
      <f>(SUM(H41:J41))/30*15</f>
    </nc>
  </rcc>
  <rcc rId="1193" sId="2">
    <oc r="K42">
      <f>(SUM(H42:J42)-MIN(H42:J42))/20*15</f>
    </oc>
    <nc r="K42">
      <f>(SUM(H42:J42))/30*15</f>
    </nc>
  </rcc>
  <rcc rId="1194" sId="2">
    <oc r="K43">
      <f>(SUM(H43:J43)-MIN(H43:J43))/20*15</f>
    </oc>
    <nc r="K43">
      <f>(SUM(H43:J43))/30*15</f>
    </nc>
  </rcc>
  <rcc rId="1195" sId="2">
    <oc r="G11">
      <f>MAX(D11:F11)</f>
    </oc>
    <nc r="G11">
      <f>SUM(D11:F11)/30*15</f>
    </nc>
  </rcc>
  <rcc rId="1196" sId="2">
    <oc r="G13">
      <f>MAX(D13:F13)</f>
    </oc>
    <nc r="G13">
      <f>SUM(D13:F13)/30*15</f>
    </nc>
  </rcc>
  <rcc rId="1197" sId="2">
    <oc r="G14">
      <f>MAX(D14:F14)</f>
    </oc>
    <nc r="G14">
      <f>SUM(D14:F14)/30*15</f>
    </nc>
  </rcc>
  <rcc rId="1198" sId="2">
    <oc r="G15">
      <f>MAX(D15:F15)</f>
    </oc>
    <nc r="G15">
      <f>SUM(D15:F15)/30*15</f>
    </nc>
  </rcc>
  <rcc rId="1199" sId="2">
    <oc r="G16">
      <f>MAX(D16:F16)</f>
    </oc>
    <nc r="G16">
      <f>SUM(D16:F16)/30*15</f>
    </nc>
  </rcc>
  <rcc rId="1200" sId="2">
    <oc r="G17">
      <f>MAX(D17:F17)</f>
    </oc>
    <nc r="G17">
      <f>SUM(D17:F17)/30*15</f>
    </nc>
  </rcc>
  <rcc rId="1201" sId="2">
    <oc r="G18">
      <f>MAX(D18:F18)</f>
    </oc>
    <nc r="G18">
      <f>SUM(D18:F18)/30*15</f>
    </nc>
  </rcc>
  <rcc rId="1202" sId="2">
    <oc r="G19">
      <f>MAX(D19:F19)</f>
    </oc>
    <nc r="G19">
      <f>SUM(D19:F19)/30*15</f>
    </nc>
  </rcc>
  <rcc rId="1203" sId="2">
    <oc r="G20">
      <f>MAX(D20:F20)</f>
    </oc>
    <nc r="G20">
      <f>SUM(D20:F20)/30*15</f>
    </nc>
  </rcc>
  <rcc rId="1204" sId="2">
    <oc r="G21">
      <f>MAX(D21:F21)</f>
    </oc>
    <nc r="G21">
      <f>SUM(D21:F21)/30*15</f>
    </nc>
  </rcc>
  <rcc rId="1205" sId="2">
    <oc r="G22">
      <f>MAX(D22:F22)</f>
    </oc>
    <nc r="G22">
      <f>SUM(D22:F22)/30*15</f>
    </nc>
  </rcc>
  <rcc rId="1206" sId="2">
    <oc r="G23">
      <f>MAX(D23:F23)</f>
    </oc>
    <nc r="G23">
      <f>SUM(D23:F23)/30*15</f>
    </nc>
  </rcc>
  <rcc rId="1207" sId="2">
    <oc r="G24">
      <f>MAX(D24:F24)</f>
    </oc>
    <nc r="G24">
      <f>SUM(D24:F24)/30*15</f>
    </nc>
  </rcc>
  <rcc rId="1208" sId="2">
    <oc r="G25">
      <f>MAX(D25:F25)</f>
    </oc>
    <nc r="G25">
      <f>SUM(D25:F25)/30*15</f>
    </nc>
  </rcc>
  <rcc rId="1209" sId="2">
    <oc r="G26">
      <f>MAX(D26:F26)</f>
    </oc>
    <nc r="G26">
      <f>SUM(D26:F26)/30*15</f>
    </nc>
  </rcc>
  <rcc rId="1210" sId="2">
    <oc r="G27">
      <f>MAX(D27:F27)</f>
    </oc>
    <nc r="G27">
      <f>SUM(D27:F27)/30*15</f>
    </nc>
  </rcc>
  <rcc rId="1211" sId="2">
    <oc r="G28">
      <f>MAX(D28:F28)</f>
    </oc>
    <nc r="G28">
      <f>SUM(D28:F28)/30*15</f>
    </nc>
  </rcc>
  <rcc rId="1212" sId="2">
    <oc r="G29">
      <f>MAX(D29:F29)</f>
    </oc>
    <nc r="G29">
      <f>SUM(D29:F29)/30*15</f>
    </nc>
  </rcc>
  <rcc rId="1213" sId="2">
    <oc r="G30">
      <f>MAX(D30:F30)</f>
    </oc>
    <nc r="G30">
      <f>SUM(D30:F30)/30*15</f>
    </nc>
  </rcc>
  <rcc rId="1214" sId="2">
    <oc r="G31">
      <f>MAX(D31:F31)</f>
    </oc>
    <nc r="G31">
      <f>SUM(D31:F31)/30*15</f>
    </nc>
  </rcc>
  <rcc rId="1215" sId="2">
    <oc r="G32">
      <f>MAX(D32:F32)</f>
    </oc>
    <nc r="G32">
      <f>SUM(D32:F32)/30*15</f>
    </nc>
  </rcc>
  <rcc rId="1216" sId="2">
    <oc r="G33">
      <f>MAX(D33:F33)</f>
    </oc>
    <nc r="G33">
      <f>SUM(D33:F33)/30*15</f>
    </nc>
  </rcc>
  <rcc rId="1217" sId="2">
    <oc r="G34">
      <f>MAX(D34:F34)</f>
    </oc>
    <nc r="G34">
      <f>SUM(D34:F34)/30*15</f>
    </nc>
  </rcc>
  <rcc rId="1218" sId="2">
    <oc r="G35">
      <f>MAX(D35:F35)</f>
    </oc>
    <nc r="G35">
      <f>SUM(D35:F35)/30*15</f>
    </nc>
  </rcc>
  <rcc rId="1219" sId="2">
    <oc r="G36">
      <f>MAX(D36:F36)</f>
    </oc>
    <nc r="G36">
      <f>SUM(D36:F36)/30*15</f>
    </nc>
  </rcc>
  <rcc rId="1220" sId="2">
    <oc r="G37">
      <f>MAX(D37:F37)</f>
    </oc>
    <nc r="G37">
      <f>SUM(D37:F37)/30*15</f>
    </nc>
  </rcc>
  <rcc rId="1221" sId="2">
    <oc r="G38">
      <f>MAX(D38:F38)</f>
    </oc>
    <nc r="G38">
      <f>SUM(D38:F38)/30*15</f>
    </nc>
  </rcc>
  <rcc rId="1222" sId="2">
    <oc r="G39">
      <f>MAX(D39:F39)</f>
    </oc>
    <nc r="G39">
      <f>SUM(D39:F39)/30*15</f>
    </nc>
  </rcc>
  <rcc rId="1223" sId="2">
    <oc r="G40">
      <f>MAX(D40:F40)</f>
    </oc>
    <nc r="G40">
      <f>SUM(D40:F40)/30*15</f>
    </nc>
  </rcc>
  <rcc rId="1224" sId="2">
    <oc r="G41">
      <f>MAX(D41:F41)</f>
    </oc>
    <nc r="G41">
      <f>SUM(D41:F41)/30*15</f>
    </nc>
  </rcc>
  <rcc rId="1225" sId="2">
    <oc r="G42">
      <f>MAX(D42:F42)</f>
    </oc>
    <nc r="G42">
      <f>SUM(D42:F42)/30*15</f>
    </nc>
  </rcc>
  <rcc rId="1226" sId="2">
    <oc r="G43">
      <f>MAX(D43:F43)</f>
    </oc>
    <nc r="G43">
      <f>SUM(D43:F43)/30*15</f>
    </nc>
  </rcc>
  <rcc rId="1227" sId="2">
    <oc r="R12">
      <f>IF(AND(Q12&gt;=Sheet2!$A$4, Q12&lt;=Sheet2!$B$4),Sheet2!$C$4,IF(AND(Q12&gt;=Sheet2!$A$5,
Q12&lt;=Sheet2!$B$5),Sheet2!$C$5,IF(AND(Q12&gt;=Sheet2!$A$6,
Q12&lt;=Sheet2!$B$6),Sheet2!$C$6,IF(AND(Q12&gt;=Sheet2!$A$7,
Q12&lt;=Sheet2!$B$7),Sheet2!$C$7,IF(AND(Q12&gt;=Sheet2!$A$8,
Q12&lt;=Sheet2!$B$8),Sheet2!$C$8,IF(AND(Q12&gt;=Sheet2!$A$9,
Q12&lt;=Sheet2!$B$9),Sheet2!$C$9,IF(AND(Q12&gt;=Sheet2!$A$10,
Q12&lt;=Sheet2!$B$10),Sheet2!$C$10,IF(AND(Q12&gt;=Sheet2!$A$11,
Q12&lt;=Sheet2!$B$11),Sheet2!$C$11,"F"))))))))</f>
    </oc>
    <nc r="R12">
      <f>IF(AND(Q12&gt;=Sheet2!$A$4, Q12&lt;=Sheet2!$B$4),Sheet2!$C$4,IF(AND(Q12&gt;=Sheet2!$A$5,
Q12&lt;=Sheet2!$B$5),Sheet2!$C$5,IF(AND(Q12&gt;=Sheet2!$A$6,
Q12&lt;=Sheet2!$B$6),Sheet2!$C$6,IF(AND(Q12&gt;=Sheet2!$A$7,
Q12&lt;=Sheet2!$B$7),Sheet2!$C$7,IF(AND(Q12&gt;=Sheet2!$A$8,
Q12&lt;=Sheet2!$B$8),Sheet2!$C$8,IF(AND(Q12&gt;=Sheet2!$A$9,
Q12&lt;=Sheet2!$B$9),Sheet2!$C$9,IF(AND(Q12&gt;=Sheet2!$A$10,
Q12&lt;=Sheet2!$B$10),Sheet2!$C$10,IF(AND(Q12&gt;=Sheet2!$A$11,
Q12&lt;=Sheet2!$B$11),Sheet2!$C$11,"F"))))))))</f>
    </nc>
  </rcc>
  <rcc rId="1228" sId="2">
    <oc r="R13">
      <f>IF(AND(Q13&gt;=Sheet2!$A$4, Q13&lt;=Sheet2!$B$4),Sheet2!$C$4,IF(AND(Q13&gt;=Sheet2!$A$5,
Q13&lt;=Sheet2!$B$5),Sheet2!$C$5,IF(AND(Q13&gt;=Sheet2!$A$6,
Q13&lt;=Sheet2!$B$6),Sheet2!$C$6,IF(AND(Q13&gt;=Sheet2!$A$7,
Q13&lt;=Sheet2!$B$7),Sheet2!$C$7,IF(AND(Q13&gt;=Sheet2!$A$8,
Q13&lt;=Sheet2!$B$8),Sheet2!$C$8,IF(AND(Q13&gt;=Sheet2!$A$9,
Q13&lt;=Sheet2!$B$9),Sheet2!$C$9,IF(AND(Q13&gt;=Sheet2!$A$10,
Q13&lt;=Sheet2!$B$10),Sheet2!$C$10,IF(AND(Q13&gt;=Sheet2!$A$11,
Q13&lt;=Sheet2!$B$11),Sheet2!$C$11,"F"))))))))</f>
    </oc>
    <nc r="R13">
      <f>IF(AND(Q13&gt;=Sheet2!$A$4, Q13&lt;=Sheet2!$B$4),Sheet2!$C$4,IF(AND(Q13&gt;=Sheet2!$A$5,
Q13&lt;=Sheet2!$B$5),Sheet2!$C$5,IF(AND(Q13&gt;=Sheet2!$A$6,
Q13&lt;=Sheet2!$B$6),Sheet2!$C$6,IF(AND(Q13&gt;=Sheet2!$A$7,
Q13&lt;=Sheet2!$B$7),Sheet2!$C$7,IF(AND(Q13&gt;=Sheet2!$A$8,
Q13&lt;=Sheet2!$B$8),Sheet2!$C$8,IF(AND(Q13&gt;=Sheet2!$A$9,
Q13&lt;=Sheet2!$B$9),Sheet2!$C$9,IF(AND(Q13&gt;=Sheet2!$A$10,
Q13&lt;=Sheet2!$B$10),Sheet2!$C$10,IF(AND(Q13&gt;=Sheet2!$A$11,
Q13&lt;=Sheet2!$B$11),Sheet2!$C$11,"F"))))))))</f>
    </nc>
  </rcc>
  <rcc rId="1229" sId="2">
    <oc r="R14">
      <f>IF(AND(Q14&gt;=Sheet2!$A$4, Q14&lt;=Sheet2!$B$4),Sheet2!$C$4,IF(AND(Q14&gt;=Sheet2!$A$5,
Q14&lt;=Sheet2!$B$5),Sheet2!$C$5,IF(AND(Q14&gt;=Sheet2!$A$6,
Q14&lt;=Sheet2!$B$6),Sheet2!$C$6,IF(AND(Q14&gt;=Sheet2!$A$7,
Q14&lt;=Sheet2!$B$7),Sheet2!$C$7,IF(AND(Q14&gt;=Sheet2!$A$8,
Q14&lt;=Sheet2!$B$8),Sheet2!$C$8,IF(AND(Q14&gt;=Sheet2!$A$9,
Q14&lt;=Sheet2!$B$9),Sheet2!$C$9,IF(AND(Q14&gt;=Sheet2!$A$10,
Q14&lt;=Sheet2!$B$10),Sheet2!$C$10,IF(AND(Q14&gt;=Sheet2!$A$11,
Q14&lt;=Sheet2!$B$11),Sheet2!$C$11,"F"))))))))</f>
    </oc>
    <nc r="R14">
      <f>IF(AND(Q14&gt;=Sheet2!$A$4, Q14&lt;=Sheet2!$B$4),Sheet2!$C$4,IF(AND(Q14&gt;=Sheet2!$A$5,
Q14&lt;=Sheet2!$B$5),Sheet2!$C$5,IF(AND(Q14&gt;=Sheet2!$A$6,
Q14&lt;=Sheet2!$B$6),Sheet2!$C$6,IF(AND(Q14&gt;=Sheet2!$A$7,
Q14&lt;=Sheet2!$B$7),Sheet2!$C$7,IF(AND(Q14&gt;=Sheet2!$A$8,
Q14&lt;=Sheet2!$B$8),Sheet2!$C$8,IF(AND(Q14&gt;=Sheet2!$A$9,
Q14&lt;=Sheet2!$B$9),Sheet2!$C$9,IF(AND(Q14&gt;=Sheet2!$A$10,
Q14&lt;=Sheet2!$B$10),Sheet2!$C$10,IF(AND(Q14&gt;=Sheet2!$A$11,
Q14&lt;=Sheet2!$B$11),Sheet2!$C$11,"F"))))))))</f>
    </nc>
  </rcc>
  <rcc rId="1230" sId="2">
    <oc r="R15">
      <f>IF(AND(Q15&gt;=Sheet2!$A$4, Q15&lt;=Sheet2!$B$4),Sheet2!$C$4,IF(AND(Q15&gt;=Sheet2!$A$5,
Q15&lt;=Sheet2!$B$5),Sheet2!$C$5,IF(AND(Q15&gt;=Sheet2!$A$6,
Q15&lt;=Sheet2!$B$6),Sheet2!$C$6,IF(AND(Q15&gt;=Sheet2!$A$7,
Q15&lt;=Sheet2!$B$7),Sheet2!$C$7,IF(AND(Q15&gt;=Sheet2!$A$8,
Q15&lt;=Sheet2!$B$8),Sheet2!$C$8,IF(AND(Q15&gt;=Sheet2!$A$9,
Q15&lt;=Sheet2!$B$9),Sheet2!$C$9,IF(AND(Q15&gt;=Sheet2!$A$10,
Q15&lt;=Sheet2!$B$10),Sheet2!$C$10,IF(AND(Q15&gt;=Sheet2!$A$11,
Q15&lt;=Sheet2!$B$11),Sheet2!$C$11,"F"))))))))</f>
    </oc>
    <nc r="R15">
      <f>IF(AND(Q15&gt;=Sheet2!$A$4, Q15&lt;=Sheet2!$B$4),Sheet2!$C$4,IF(AND(Q15&gt;=Sheet2!$A$5,
Q15&lt;=Sheet2!$B$5),Sheet2!$C$5,IF(AND(Q15&gt;=Sheet2!$A$6,
Q15&lt;=Sheet2!$B$6),Sheet2!$C$6,IF(AND(Q15&gt;=Sheet2!$A$7,
Q15&lt;=Sheet2!$B$7),Sheet2!$C$7,IF(AND(Q15&gt;=Sheet2!$A$8,
Q15&lt;=Sheet2!$B$8),Sheet2!$C$8,IF(AND(Q15&gt;=Sheet2!$A$9,
Q15&lt;=Sheet2!$B$9),Sheet2!$C$9,IF(AND(Q15&gt;=Sheet2!$A$10,
Q15&lt;=Sheet2!$B$10),Sheet2!$C$10,IF(AND(Q15&gt;=Sheet2!$A$11,
Q15&lt;=Sheet2!$B$11),Sheet2!$C$11,"F"))))))))</f>
    </nc>
  </rcc>
  <rcc rId="1231" sId="2">
    <oc r="R16">
      <f>IF(AND(Q16&gt;=Sheet2!$A$4, Q16&lt;=Sheet2!$B$4),Sheet2!$C$4,IF(AND(Q16&gt;=Sheet2!$A$5,
Q16&lt;=Sheet2!$B$5),Sheet2!$C$5,IF(AND(Q16&gt;=Sheet2!$A$6,
Q16&lt;=Sheet2!$B$6),Sheet2!$C$6,IF(AND(Q16&gt;=Sheet2!$A$7,
Q16&lt;=Sheet2!$B$7),Sheet2!$C$7,IF(AND(Q16&gt;=Sheet2!$A$8,
Q16&lt;=Sheet2!$B$8),Sheet2!$C$8,IF(AND(Q16&gt;=Sheet2!$A$9,
Q16&lt;=Sheet2!$B$9),Sheet2!$C$9,IF(AND(Q16&gt;=Sheet2!$A$10,
Q16&lt;=Sheet2!$B$10),Sheet2!$C$10,IF(AND(Q16&gt;=Sheet2!$A$11,
Q16&lt;=Sheet2!$B$11),Sheet2!$C$11,"F"))))))))</f>
    </oc>
    <nc r="R16">
      <f>IF(AND(Q16&gt;=Sheet2!$A$4, Q16&lt;=Sheet2!$B$4),Sheet2!$C$4,IF(AND(Q16&gt;=Sheet2!$A$5,
Q16&lt;=Sheet2!$B$5),Sheet2!$C$5,IF(AND(Q16&gt;=Sheet2!$A$6,
Q16&lt;=Sheet2!$B$6),Sheet2!$C$6,IF(AND(Q16&gt;=Sheet2!$A$7,
Q16&lt;=Sheet2!$B$7),Sheet2!$C$7,IF(AND(Q16&gt;=Sheet2!$A$8,
Q16&lt;=Sheet2!$B$8),Sheet2!$C$8,IF(AND(Q16&gt;=Sheet2!$A$9,
Q16&lt;=Sheet2!$B$9),Sheet2!$C$9,IF(AND(Q16&gt;=Sheet2!$A$10,
Q16&lt;=Sheet2!$B$10),Sheet2!$C$10,IF(AND(Q16&gt;=Sheet2!$A$11,
Q16&lt;=Sheet2!$B$11),Sheet2!$C$11,"F"))))))))</f>
    </nc>
  </rcc>
  <rcc rId="1232" sId="2">
    <oc r="R17">
      <f>IF(AND(Q17&gt;=Sheet2!$A$4, Q17&lt;=Sheet2!$B$4),Sheet2!$C$4,IF(AND(Q17&gt;=Sheet2!$A$5,
Q17&lt;=Sheet2!$B$5),Sheet2!$C$5,IF(AND(Q17&gt;=Sheet2!$A$6,
Q17&lt;=Sheet2!$B$6),Sheet2!$C$6,IF(AND(Q17&gt;=Sheet2!$A$7,
Q17&lt;=Sheet2!$B$7),Sheet2!$C$7,IF(AND(Q17&gt;=Sheet2!$A$8,
Q17&lt;=Sheet2!$B$8),Sheet2!$C$8,IF(AND(Q17&gt;=Sheet2!$A$9,
Q17&lt;=Sheet2!$B$9),Sheet2!$C$9,IF(AND(Q17&gt;=Sheet2!$A$10,
Q17&lt;=Sheet2!$B$10),Sheet2!$C$10,IF(AND(Q17&gt;=Sheet2!$A$11,
Q17&lt;=Sheet2!$B$11),Sheet2!$C$11,"F"))))))))</f>
    </oc>
    <nc r="R17">
      <f>IF(AND(Q17&gt;=Sheet2!$A$4, Q17&lt;=Sheet2!$B$4),Sheet2!$C$4,IF(AND(Q17&gt;=Sheet2!$A$5,
Q17&lt;=Sheet2!$B$5),Sheet2!$C$5,IF(AND(Q17&gt;=Sheet2!$A$6,
Q17&lt;=Sheet2!$B$6),Sheet2!$C$6,IF(AND(Q17&gt;=Sheet2!$A$7,
Q17&lt;=Sheet2!$B$7),Sheet2!$C$7,IF(AND(Q17&gt;=Sheet2!$A$8,
Q17&lt;=Sheet2!$B$8),Sheet2!$C$8,IF(AND(Q17&gt;=Sheet2!$A$9,
Q17&lt;=Sheet2!$B$9),Sheet2!$C$9,IF(AND(Q17&gt;=Sheet2!$A$10,
Q17&lt;=Sheet2!$B$10),Sheet2!$C$10,IF(AND(Q17&gt;=Sheet2!$A$11,
Q17&lt;=Sheet2!$B$11),Sheet2!$C$11,"F"))))))))</f>
    </nc>
  </rcc>
  <rcc rId="1233" sId="2">
    <oc r="R19">
      <f>IF(AND(Q19&gt;=Sheet2!$A$4, Q19&lt;=Sheet2!$B$4),Sheet2!$C$4,IF(AND(Q19&gt;=Sheet2!$A$5,
Q19&lt;=Sheet2!$B$5),Sheet2!$C$5,IF(AND(Q19&gt;=Sheet2!$A$6,
Q19&lt;=Sheet2!$B$6),Sheet2!$C$6,IF(AND(Q19&gt;=Sheet2!$A$7,
Q19&lt;=Sheet2!$B$7),Sheet2!$C$7,IF(AND(Q19&gt;=Sheet2!$A$8,
Q19&lt;=Sheet2!$B$8),Sheet2!$C$8,IF(AND(Q19&gt;=Sheet2!$A$9,
Q19&lt;=Sheet2!$B$9),Sheet2!$C$9,IF(AND(Q19&gt;=Sheet2!$A$10,
Q19&lt;=Sheet2!$B$10),Sheet2!$C$10,IF(AND(Q19&gt;=Sheet2!$A$11,
Q19&lt;=Sheet2!$B$11),Sheet2!$C$11,"F"))))))))</f>
    </oc>
    <nc r="R19">
      <f>IF(AND(Q19&gt;=Sheet2!$A$4, Q19&lt;=Sheet2!$B$4),Sheet2!$C$4,IF(AND(Q19&gt;=Sheet2!$A$5,
Q19&lt;=Sheet2!$B$5),Sheet2!$C$5,IF(AND(Q19&gt;=Sheet2!$A$6,
Q19&lt;=Sheet2!$B$6),Sheet2!$C$6,IF(AND(Q19&gt;=Sheet2!$A$7,
Q19&lt;=Sheet2!$B$7),Sheet2!$C$7,IF(AND(Q19&gt;=Sheet2!$A$8,
Q19&lt;=Sheet2!$B$8),Sheet2!$C$8,IF(AND(Q19&gt;=Sheet2!$A$9,
Q19&lt;=Sheet2!$B$9),Sheet2!$C$9,IF(AND(Q19&gt;=Sheet2!$A$10,
Q19&lt;=Sheet2!$B$10),Sheet2!$C$10,IF(AND(Q19&gt;=Sheet2!$A$11,
Q19&lt;=Sheet2!$B$11),Sheet2!$C$11,"F"))))))))</f>
    </nc>
  </rcc>
  <rcc rId="1234" sId="2">
    <oc r="R20">
      <f>IF(AND(Q20&gt;=Sheet2!$A$4, Q20&lt;=Sheet2!$B$4),Sheet2!$C$4,IF(AND(Q20&gt;=Sheet2!$A$5,
Q20&lt;=Sheet2!$B$5),Sheet2!$C$5,IF(AND(Q20&gt;=Sheet2!$A$6,
Q20&lt;=Sheet2!$B$6),Sheet2!$C$6,IF(AND(Q20&gt;=Sheet2!$A$7,
Q20&lt;=Sheet2!$B$7),Sheet2!$C$7,IF(AND(Q20&gt;=Sheet2!$A$8,
Q20&lt;=Sheet2!$B$8),Sheet2!$C$8,IF(AND(Q20&gt;=Sheet2!$A$9,
Q20&lt;=Sheet2!$B$9),Sheet2!$C$9,IF(AND(Q20&gt;=Sheet2!$A$10,
Q20&lt;=Sheet2!$B$10),Sheet2!$C$10,IF(AND(Q20&gt;=Sheet2!$A$11,
Q20&lt;=Sheet2!$B$11),Sheet2!$C$11,"F"))))))))</f>
    </oc>
    <nc r="R20">
      <f>IF(AND(Q20&gt;=Sheet2!$A$4, Q20&lt;=Sheet2!$B$4),Sheet2!$C$4,IF(AND(Q20&gt;=Sheet2!$A$5,
Q20&lt;=Sheet2!$B$5),Sheet2!$C$5,IF(AND(Q20&gt;=Sheet2!$A$6,
Q20&lt;=Sheet2!$B$6),Sheet2!$C$6,IF(AND(Q20&gt;=Sheet2!$A$7,
Q20&lt;=Sheet2!$B$7),Sheet2!$C$7,IF(AND(Q20&gt;=Sheet2!$A$8,
Q20&lt;=Sheet2!$B$8),Sheet2!$C$8,IF(AND(Q20&gt;=Sheet2!$A$9,
Q20&lt;=Sheet2!$B$9),Sheet2!$C$9,IF(AND(Q20&gt;=Sheet2!$A$10,
Q20&lt;=Sheet2!$B$10),Sheet2!$C$10,IF(AND(Q20&gt;=Sheet2!$A$11,
Q20&lt;=Sheet2!$B$11),Sheet2!$C$11,"F"))))))))</f>
    </nc>
  </rcc>
  <rcc rId="1235" sId="2">
    <oc r="R21">
      <f>IF(AND(Q21&gt;=Sheet2!$A$4, Q21&lt;=Sheet2!$B$4),Sheet2!$C$4,IF(AND(Q21&gt;=Sheet2!$A$5,
Q21&lt;=Sheet2!$B$5),Sheet2!$C$5,IF(AND(Q21&gt;=Sheet2!$A$6,
Q21&lt;=Sheet2!$B$6),Sheet2!$C$6,IF(AND(Q21&gt;=Sheet2!$A$7,
Q21&lt;=Sheet2!$B$7),Sheet2!$C$7,IF(AND(Q21&gt;=Sheet2!$A$8,
Q21&lt;=Sheet2!$B$8),Sheet2!$C$8,IF(AND(Q21&gt;=Sheet2!$A$9,
Q21&lt;=Sheet2!$B$9),Sheet2!$C$9,IF(AND(Q21&gt;=Sheet2!$A$10,
Q21&lt;=Sheet2!$B$10),Sheet2!$C$10,IF(AND(Q21&gt;=Sheet2!$A$11,
Q21&lt;=Sheet2!$B$11),Sheet2!$C$11,"F"))))))))</f>
    </oc>
    <nc r="R21">
      <f>IF(AND(Q21&gt;=Sheet2!$A$4, Q21&lt;=Sheet2!$B$4),Sheet2!$C$4,IF(AND(Q21&gt;=Sheet2!$A$5,
Q21&lt;=Sheet2!$B$5),Sheet2!$C$5,IF(AND(Q21&gt;=Sheet2!$A$6,
Q21&lt;=Sheet2!$B$6),Sheet2!$C$6,IF(AND(Q21&gt;=Sheet2!$A$7,
Q21&lt;=Sheet2!$B$7),Sheet2!$C$7,IF(AND(Q21&gt;=Sheet2!$A$8,
Q21&lt;=Sheet2!$B$8),Sheet2!$C$8,IF(AND(Q21&gt;=Sheet2!$A$9,
Q21&lt;=Sheet2!$B$9),Sheet2!$C$9,IF(AND(Q21&gt;=Sheet2!$A$10,
Q21&lt;=Sheet2!$B$10),Sheet2!$C$10,IF(AND(Q21&gt;=Sheet2!$A$11,
Q21&lt;=Sheet2!$B$11),Sheet2!$C$11,"F"))))))))</f>
    </nc>
  </rcc>
  <rcc rId="1236" sId="2">
    <oc r="R22">
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</oc>
    <nc r="R22">
      <f>IF(AND(Q22&gt;=Sheet2!$A$4, Q22&lt;=Sheet2!$B$4),Sheet2!$C$4,IF(AND(Q22&gt;=Sheet2!$A$5,
Q22&lt;=Sheet2!$B$5),Sheet2!$C$5,IF(AND(Q22&gt;=Sheet2!$A$6,
Q22&lt;=Sheet2!$B$6),Sheet2!$C$6,IF(AND(Q22&gt;=Sheet2!$A$7,
Q22&lt;=Sheet2!$B$7),Sheet2!$C$7,IF(AND(Q22&gt;=Sheet2!$A$8,
Q22&lt;=Sheet2!$B$8),Sheet2!$C$8,IF(AND(Q22&gt;=Sheet2!$A$9,
Q22&lt;=Sheet2!$B$9),Sheet2!$C$9,IF(AND(Q22&gt;=Sheet2!$A$10,
Q22&lt;=Sheet2!$B$10),Sheet2!$C$10,IF(AND(Q22&gt;=Sheet2!$A$11,
Q22&lt;=Sheet2!$B$11),Sheet2!$C$11,"F"))))))))</f>
    </nc>
  </rcc>
  <rcc rId="1237" sId="2">
    <oc r="R23">
      <f>IF(AND(Q23&gt;=Sheet2!$A$4, Q23&lt;=Sheet2!$B$4),Sheet2!$C$4,IF(AND(Q23&gt;=Sheet2!$A$5,
Q23&lt;=Sheet2!$B$5),Sheet2!$C$5,IF(AND(Q23&gt;=Sheet2!$A$6,
Q23&lt;=Sheet2!$B$6),Sheet2!$C$6,IF(AND(Q23&gt;=Sheet2!$A$7,
Q23&lt;=Sheet2!$B$7),Sheet2!$C$7,IF(AND(Q23&gt;=Sheet2!$A$8,
Q23&lt;=Sheet2!$B$8),Sheet2!$C$8,IF(AND(Q23&gt;=Sheet2!$A$9,
Q23&lt;=Sheet2!$B$9),Sheet2!$C$9,IF(AND(Q23&gt;=Sheet2!$A$10,
Q23&lt;=Sheet2!$B$10),Sheet2!$C$10,IF(AND(Q23&gt;=Sheet2!$A$11,
Q23&lt;=Sheet2!$B$11),Sheet2!$C$11,"F"))))))))</f>
    </oc>
    <nc r="R23">
      <f>IF(AND(Q23&gt;=Sheet2!$A$4, Q23&lt;=Sheet2!$B$4),Sheet2!$C$4,IF(AND(Q23&gt;=Sheet2!$A$5,
Q23&lt;=Sheet2!$B$5),Sheet2!$C$5,IF(AND(Q23&gt;=Sheet2!$A$6,
Q23&lt;=Sheet2!$B$6),Sheet2!$C$6,IF(AND(Q23&gt;=Sheet2!$A$7,
Q23&lt;=Sheet2!$B$7),Sheet2!$C$7,IF(AND(Q23&gt;=Sheet2!$A$8,
Q23&lt;=Sheet2!$B$8),Sheet2!$C$8,IF(AND(Q23&gt;=Sheet2!$A$9,
Q23&lt;=Sheet2!$B$9),Sheet2!$C$9,IF(AND(Q23&gt;=Sheet2!$A$10,
Q23&lt;=Sheet2!$B$10),Sheet2!$C$10,IF(AND(Q23&gt;=Sheet2!$A$11,
Q23&lt;=Sheet2!$B$11),Sheet2!$C$11,"F"))))))))</f>
    </nc>
  </rcc>
  <rcc rId="1238" sId="2">
    <oc r="R24">
      <f>IF(AND(Q24&gt;=Sheet2!$A$4, Q24&lt;=Sheet2!$B$4),Sheet2!$C$4,IF(AND(Q24&gt;=Sheet2!$A$5,
Q24&lt;=Sheet2!$B$5),Sheet2!$C$5,IF(AND(Q24&gt;=Sheet2!$A$6,
Q24&lt;=Sheet2!$B$6),Sheet2!$C$6,IF(AND(Q24&gt;=Sheet2!$A$7,
Q24&lt;=Sheet2!$B$7),Sheet2!$C$7,IF(AND(Q24&gt;=Sheet2!$A$8,
Q24&lt;=Sheet2!$B$8),Sheet2!$C$8,IF(AND(Q24&gt;=Sheet2!$A$9,
Q24&lt;=Sheet2!$B$9),Sheet2!$C$9,IF(AND(Q24&gt;=Sheet2!$A$10,
Q24&lt;=Sheet2!$B$10),Sheet2!$C$10,IF(AND(Q24&gt;=Sheet2!$A$11,
Q24&lt;=Sheet2!$B$11),Sheet2!$C$11,"F"))))))))</f>
    </oc>
    <nc r="R24">
      <f>IF(AND(Q24&gt;=Sheet2!$A$4, Q24&lt;=Sheet2!$B$4),Sheet2!$C$4,IF(AND(Q24&gt;=Sheet2!$A$5,
Q24&lt;=Sheet2!$B$5),Sheet2!$C$5,IF(AND(Q24&gt;=Sheet2!$A$6,
Q24&lt;=Sheet2!$B$6),Sheet2!$C$6,IF(AND(Q24&gt;=Sheet2!$A$7,
Q24&lt;=Sheet2!$B$7),Sheet2!$C$7,IF(AND(Q24&gt;=Sheet2!$A$8,
Q24&lt;=Sheet2!$B$8),Sheet2!$C$8,IF(AND(Q24&gt;=Sheet2!$A$9,
Q24&lt;=Sheet2!$B$9),Sheet2!$C$9,IF(AND(Q24&gt;=Sheet2!$A$10,
Q24&lt;=Sheet2!$B$10),Sheet2!$C$10,IF(AND(Q24&gt;=Sheet2!$A$11,
Q24&lt;=Sheet2!$B$11),Sheet2!$C$11,"F"))))))))</f>
    </nc>
  </rcc>
  <rcc rId="1239" sId="2">
    <oc r="R25">
      <f>IF(AND(Q25&gt;=Sheet2!$A$4, Q25&lt;=Sheet2!$B$4),Sheet2!$C$4,IF(AND(Q25&gt;=Sheet2!$A$5,
Q25&lt;=Sheet2!$B$5),Sheet2!$C$5,IF(AND(Q25&gt;=Sheet2!$A$6,
Q25&lt;=Sheet2!$B$6),Sheet2!$C$6,IF(AND(Q25&gt;=Sheet2!$A$7,
Q25&lt;=Sheet2!$B$7),Sheet2!$C$7,IF(AND(Q25&gt;=Sheet2!$A$8,
Q25&lt;=Sheet2!$B$8),Sheet2!$C$8,IF(AND(Q25&gt;=Sheet2!$A$9,
Q25&lt;=Sheet2!$B$9),Sheet2!$C$9,IF(AND(Q25&gt;=Sheet2!$A$10,
Q25&lt;=Sheet2!$B$10),Sheet2!$C$10,IF(AND(Q25&gt;=Sheet2!$A$11,
Q25&lt;=Sheet2!$B$11),Sheet2!$C$11,"F"))))))))</f>
    </oc>
    <nc r="R25">
      <f>IF(AND(Q25&gt;=Sheet2!$A$4, Q25&lt;=Sheet2!$B$4),Sheet2!$C$4,IF(AND(Q25&gt;=Sheet2!$A$5,
Q25&lt;=Sheet2!$B$5),Sheet2!$C$5,IF(AND(Q25&gt;=Sheet2!$A$6,
Q25&lt;=Sheet2!$B$6),Sheet2!$C$6,IF(AND(Q25&gt;=Sheet2!$A$7,
Q25&lt;=Sheet2!$B$7),Sheet2!$C$7,IF(AND(Q25&gt;=Sheet2!$A$8,
Q25&lt;=Sheet2!$B$8),Sheet2!$C$8,IF(AND(Q25&gt;=Sheet2!$A$9,
Q25&lt;=Sheet2!$B$9),Sheet2!$C$9,IF(AND(Q25&gt;=Sheet2!$A$10,
Q25&lt;=Sheet2!$B$10),Sheet2!$C$10,IF(AND(Q25&gt;=Sheet2!$A$11,
Q25&lt;=Sheet2!$B$11),Sheet2!$C$11,"F"))))))))</f>
    </nc>
  </rcc>
  <rcc rId="1240" sId="2">
    <oc r="R26">
      <f>IF(AND(Q26&gt;=Sheet2!$A$4, Q26&lt;=Sheet2!$B$4),Sheet2!$C$4,IF(AND(Q26&gt;=Sheet2!$A$5,
Q26&lt;=Sheet2!$B$5),Sheet2!$C$5,IF(AND(Q26&gt;=Sheet2!$A$6,
Q26&lt;=Sheet2!$B$6),Sheet2!$C$6,IF(AND(Q26&gt;=Sheet2!$A$7,
Q26&lt;=Sheet2!$B$7),Sheet2!$C$7,IF(AND(Q26&gt;=Sheet2!$A$8,
Q26&lt;=Sheet2!$B$8),Sheet2!$C$8,IF(AND(Q26&gt;=Sheet2!$A$9,
Q26&lt;=Sheet2!$B$9),Sheet2!$C$9,IF(AND(Q26&gt;=Sheet2!$A$10,
Q26&lt;=Sheet2!$B$10),Sheet2!$C$10,IF(AND(Q26&gt;=Sheet2!$A$11,
Q26&lt;=Sheet2!$B$11),Sheet2!$C$11,"F"))))))))</f>
    </oc>
    <nc r="R26">
      <f>IF(AND(Q26&gt;=Sheet2!$A$4, Q26&lt;=Sheet2!$B$4),Sheet2!$C$4,IF(AND(Q26&gt;=Sheet2!$A$5,
Q26&lt;=Sheet2!$B$5),Sheet2!$C$5,IF(AND(Q26&gt;=Sheet2!$A$6,
Q26&lt;=Sheet2!$B$6),Sheet2!$C$6,IF(AND(Q26&gt;=Sheet2!$A$7,
Q26&lt;=Sheet2!$B$7),Sheet2!$C$7,IF(AND(Q26&gt;=Sheet2!$A$8,
Q26&lt;=Sheet2!$B$8),Sheet2!$C$8,IF(AND(Q26&gt;=Sheet2!$A$9,
Q26&lt;=Sheet2!$B$9),Sheet2!$C$9,IF(AND(Q26&gt;=Sheet2!$A$10,
Q26&lt;=Sheet2!$B$10),Sheet2!$C$10,IF(AND(Q26&gt;=Sheet2!$A$11,
Q26&lt;=Sheet2!$B$11),Sheet2!$C$11,"F"))))))))</f>
    </nc>
  </rcc>
  <rcc rId="1241" sId="2">
    <oc r="R27">
      <f>IF(AND(Q27&gt;=Sheet2!$A$4, Q27&lt;=Sheet2!$B$4),Sheet2!$C$4,IF(AND(Q27&gt;=Sheet2!$A$5,
Q27&lt;=Sheet2!$B$5),Sheet2!$C$5,IF(AND(Q27&gt;=Sheet2!$A$6,
Q27&lt;=Sheet2!$B$6),Sheet2!$C$6,IF(AND(Q27&gt;=Sheet2!$A$7,
Q27&lt;=Sheet2!$B$7),Sheet2!$C$7,IF(AND(Q27&gt;=Sheet2!$A$8,
Q27&lt;=Sheet2!$B$8),Sheet2!$C$8,IF(AND(Q27&gt;=Sheet2!$A$9,
Q27&lt;=Sheet2!$B$9),Sheet2!$C$9,IF(AND(Q27&gt;=Sheet2!$A$10,
Q27&lt;=Sheet2!$B$10),Sheet2!$C$10,IF(AND(Q27&gt;=Sheet2!$A$11,
Q27&lt;=Sheet2!$B$11),Sheet2!$C$11,"F"))))))))</f>
    </oc>
    <nc r="R27">
      <f>IF(AND(Q27&gt;=Sheet2!$A$4, Q27&lt;=Sheet2!$B$4),Sheet2!$C$4,IF(AND(Q27&gt;=Sheet2!$A$5,
Q27&lt;=Sheet2!$B$5),Sheet2!$C$5,IF(AND(Q27&gt;=Sheet2!$A$6,
Q27&lt;=Sheet2!$B$6),Sheet2!$C$6,IF(AND(Q27&gt;=Sheet2!$A$7,
Q27&lt;=Sheet2!$B$7),Sheet2!$C$7,IF(AND(Q27&gt;=Sheet2!$A$8,
Q27&lt;=Sheet2!$B$8),Sheet2!$C$8,IF(AND(Q27&gt;=Sheet2!$A$9,
Q27&lt;=Sheet2!$B$9),Sheet2!$C$9,IF(AND(Q27&gt;=Sheet2!$A$10,
Q27&lt;=Sheet2!$B$10),Sheet2!$C$10,IF(AND(Q27&gt;=Sheet2!$A$11,
Q27&lt;=Sheet2!$B$11),Sheet2!$C$11,"F"))))))))</f>
    </nc>
  </rcc>
  <rcc rId="1242" sId="2">
    <oc r="R28">
      <f>IF(AND(Q28&gt;=Sheet2!$A$4, Q28&lt;=Sheet2!$B$4),Sheet2!$C$4,IF(AND(Q28&gt;=Sheet2!$A$5,
Q28&lt;=Sheet2!$B$5),Sheet2!$C$5,IF(AND(Q28&gt;=Sheet2!$A$6,
Q28&lt;=Sheet2!$B$6),Sheet2!$C$6,IF(AND(Q28&gt;=Sheet2!$A$7,
Q28&lt;=Sheet2!$B$7),Sheet2!$C$7,IF(AND(Q28&gt;=Sheet2!$A$8,
Q28&lt;=Sheet2!$B$8),Sheet2!$C$8,IF(AND(Q28&gt;=Sheet2!$A$9,
Q28&lt;=Sheet2!$B$9),Sheet2!$C$9,IF(AND(Q28&gt;=Sheet2!$A$10,
Q28&lt;=Sheet2!$B$10),Sheet2!$C$10,IF(AND(Q28&gt;=Sheet2!$A$11,
Q28&lt;=Sheet2!$B$11),Sheet2!$C$11,"F"))))))))</f>
    </oc>
    <nc r="R28">
      <f>IF(AND(Q28&gt;=Sheet2!$A$4, Q28&lt;=Sheet2!$B$4),Sheet2!$C$4,IF(AND(Q28&gt;=Sheet2!$A$5,
Q28&lt;=Sheet2!$B$5),Sheet2!$C$5,IF(AND(Q28&gt;=Sheet2!$A$6,
Q28&lt;=Sheet2!$B$6),Sheet2!$C$6,IF(AND(Q28&gt;=Sheet2!$A$7,
Q28&lt;=Sheet2!$B$7),Sheet2!$C$7,IF(AND(Q28&gt;=Sheet2!$A$8,
Q28&lt;=Sheet2!$B$8),Sheet2!$C$8,IF(AND(Q28&gt;=Sheet2!$A$9,
Q28&lt;=Sheet2!$B$9),Sheet2!$C$9,IF(AND(Q28&gt;=Sheet2!$A$10,
Q28&lt;=Sheet2!$B$10),Sheet2!$C$10,IF(AND(Q28&gt;=Sheet2!$A$11,
Q28&lt;=Sheet2!$B$11),Sheet2!$C$11,"F"))))))))</f>
    </nc>
  </rcc>
  <rcc rId="1243" sId="2">
    <oc r="R29">
      <f>IF(AND(Q29&gt;=Sheet2!$A$4, Q29&lt;=Sheet2!$B$4),Sheet2!$C$4,IF(AND(Q29&gt;=Sheet2!$A$5,
Q29&lt;=Sheet2!$B$5),Sheet2!$C$5,IF(AND(Q29&gt;=Sheet2!$A$6,
Q29&lt;=Sheet2!$B$6),Sheet2!$C$6,IF(AND(Q29&gt;=Sheet2!$A$7,
Q29&lt;=Sheet2!$B$7),Sheet2!$C$7,IF(AND(Q29&gt;=Sheet2!$A$8,
Q29&lt;=Sheet2!$B$8),Sheet2!$C$8,IF(AND(Q29&gt;=Sheet2!$A$9,
Q29&lt;=Sheet2!$B$9),Sheet2!$C$9,IF(AND(Q29&gt;=Sheet2!$A$10,
Q29&lt;=Sheet2!$B$10),Sheet2!$C$10,IF(AND(Q29&gt;=Sheet2!$A$11,
Q29&lt;=Sheet2!$B$11),Sheet2!$C$11,"F"))))))))</f>
    </oc>
    <nc r="R29">
      <f>IF(AND(Q29&gt;=Sheet2!$A$4, Q29&lt;=Sheet2!$B$4),Sheet2!$C$4,IF(AND(Q29&gt;=Sheet2!$A$5,
Q29&lt;=Sheet2!$B$5),Sheet2!$C$5,IF(AND(Q29&gt;=Sheet2!$A$6,
Q29&lt;=Sheet2!$B$6),Sheet2!$C$6,IF(AND(Q29&gt;=Sheet2!$A$7,
Q29&lt;=Sheet2!$B$7),Sheet2!$C$7,IF(AND(Q29&gt;=Sheet2!$A$8,
Q29&lt;=Sheet2!$B$8),Sheet2!$C$8,IF(AND(Q29&gt;=Sheet2!$A$9,
Q29&lt;=Sheet2!$B$9),Sheet2!$C$9,IF(AND(Q29&gt;=Sheet2!$A$10,
Q29&lt;=Sheet2!$B$10),Sheet2!$C$10,IF(AND(Q29&gt;=Sheet2!$A$11,
Q29&lt;=Sheet2!$B$11),Sheet2!$C$11,"F"))))))))</f>
    </nc>
  </rcc>
  <rcc rId="1244" sId="2">
    <oc r="R30">
      <f>IF(AND(Q30&gt;=Sheet2!$A$4, Q30&lt;=Sheet2!$B$4),Sheet2!$C$4,IF(AND(Q30&gt;=Sheet2!$A$5,
Q30&lt;=Sheet2!$B$5),Sheet2!$C$5,IF(AND(Q30&gt;=Sheet2!$A$6,
Q30&lt;=Sheet2!$B$6),Sheet2!$C$6,IF(AND(Q30&gt;=Sheet2!$A$7,
Q30&lt;=Sheet2!$B$7),Sheet2!$C$7,IF(AND(Q30&gt;=Sheet2!$A$8,
Q30&lt;=Sheet2!$B$8),Sheet2!$C$8,IF(AND(Q30&gt;=Sheet2!$A$9,
Q30&lt;=Sheet2!$B$9),Sheet2!$C$9,IF(AND(Q30&gt;=Sheet2!$A$10,
Q30&lt;=Sheet2!$B$10),Sheet2!$C$10,IF(AND(Q30&gt;=Sheet2!$A$11,
Q30&lt;=Sheet2!$B$11),Sheet2!$C$11,"F"))))))))</f>
    </oc>
    <nc r="R30">
      <f>IF(AND(Q30&gt;=Sheet2!$A$4, Q30&lt;=Sheet2!$B$4),Sheet2!$C$4,IF(AND(Q30&gt;=Sheet2!$A$5,
Q30&lt;=Sheet2!$B$5),Sheet2!$C$5,IF(AND(Q30&gt;=Sheet2!$A$6,
Q30&lt;=Sheet2!$B$6),Sheet2!$C$6,IF(AND(Q30&gt;=Sheet2!$A$7,
Q30&lt;=Sheet2!$B$7),Sheet2!$C$7,IF(AND(Q30&gt;=Sheet2!$A$8,
Q30&lt;=Sheet2!$B$8),Sheet2!$C$8,IF(AND(Q30&gt;=Sheet2!$A$9,
Q30&lt;=Sheet2!$B$9),Sheet2!$C$9,IF(AND(Q30&gt;=Sheet2!$A$10,
Q30&lt;=Sheet2!$B$10),Sheet2!$C$10,IF(AND(Q30&gt;=Sheet2!$A$11,
Q30&lt;=Sheet2!$B$11),Sheet2!$C$11,"F"))))))))</f>
    </nc>
  </rcc>
  <rcc rId="1245" sId="2">
    <oc r="R31">
      <f>IF(AND(Q31&gt;=Sheet2!$A$4, Q31&lt;=Sheet2!$B$4),Sheet2!$C$4,IF(AND(Q31&gt;=Sheet2!$A$5,
Q31&lt;=Sheet2!$B$5),Sheet2!$C$5,IF(AND(Q31&gt;=Sheet2!$A$6,
Q31&lt;=Sheet2!$B$6),Sheet2!$C$6,IF(AND(Q31&gt;=Sheet2!$A$7,
Q31&lt;=Sheet2!$B$7),Sheet2!$C$7,IF(AND(Q31&gt;=Sheet2!$A$8,
Q31&lt;=Sheet2!$B$8),Sheet2!$C$8,IF(AND(Q31&gt;=Sheet2!$A$9,
Q31&lt;=Sheet2!$B$9),Sheet2!$C$9,IF(AND(Q31&gt;=Sheet2!$A$10,
Q31&lt;=Sheet2!$B$10),Sheet2!$C$10,IF(AND(Q31&gt;=Sheet2!$A$11,
Q31&lt;=Sheet2!$B$11),Sheet2!$C$11,"F"))))))))</f>
    </oc>
    <nc r="R31">
      <f>IF(AND(Q31&gt;=Sheet2!$A$4, Q31&lt;=Sheet2!$B$4),Sheet2!$C$4,IF(AND(Q31&gt;=Sheet2!$A$5,
Q31&lt;=Sheet2!$B$5),Sheet2!$C$5,IF(AND(Q31&gt;=Sheet2!$A$6,
Q31&lt;=Sheet2!$B$6),Sheet2!$C$6,IF(AND(Q31&gt;=Sheet2!$A$7,
Q31&lt;=Sheet2!$B$7),Sheet2!$C$7,IF(AND(Q31&gt;=Sheet2!$A$8,
Q31&lt;=Sheet2!$B$8),Sheet2!$C$8,IF(AND(Q31&gt;=Sheet2!$A$9,
Q31&lt;=Sheet2!$B$9),Sheet2!$C$9,IF(AND(Q31&gt;=Sheet2!$A$10,
Q31&lt;=Sheet2!$B$10),Sheet2!$C$10,IF(AND(Q31&gt;=Sheet2!$A$11,
Q31&lt;=Sheet2!$B$11),Sheet2!$C$11,"F"))))))))</f>
    </nc>
  </rcc>
  <rcc rId="1246" sId="2">
    <oc r="R32">
      <f>IF(AND(Q32&gt;=Sheet2!$A$4, Q32&lt;=Sheet2!$B$4),Sheet2!$C$4,IF(AND(Q32&gt;=Sheet2!$A$5,
Q32&lt;=Sheet2!$B$5),Sheet2!$C$5,IF(AND(Q32&gt;=Sheet2!$A$6,
Q32&lt;=Sheet2!$B$6),Sheet2!$C$6,IF(AND(Q32&gt;=Sheet2!$A$7,
Q32&lt;=Sheet2!$B$7),Sheet2!$C$7,IF(AND(Q32&gt;=Sheet2!$A$8,
Q32&lt;=Sheet2!$B$8),Sheet2!$C$8,IF(AND(Q32&gt;=Sheet2!$A$9,
Q32&lt;=Sheet2!$B$9),Sheet2!$C$9,IF(AND(Q32&gt;=Sheet2!$A$10,
Q32&lt;=Sheet2!$B$10),Sheet2!$C$10,IF(AND(Q32&gt;=Sheet2!$A$11,
Q32&lt;=Sheet2!$B$11),Sheet2!$C$11,"F"))))))))</f>
    </oc>
    <nc r="R32">
      <f>IF(AND(Q32&gt;=Sheet2!$A$4, Q32&lt;=Sheet2!$B$4),Sheet2!$C$4,IF(AND(Q32&gt;=Sheet2!$A$5,
Q32&lt;=Sheet2!$B$5),Sheet2!$C$5,IF(AND(Q32&gt;=Sheet2!$A$6,
Q32&lt;=Sheet2!$B$6),Sheet2!$C$6,IF(AND(Q32&gt;=Sheet2!$A$7,
Q32&lt;=Sheet2!$B$7),Sheet2!$C$7,IF(AND(Q32&gt;=Sheet2!$A$8,
Q32&lt;=Sheet2!$B$8),Sheet2!$C$8,IF(AND(Q32&gt;=Sheet2!$A$9,
Q32&lt;=Sheet2!$B$9),Sheet2!$C$9,IF(AND(Q32&gt;=Sheet2!$A$10,
Q32&lt;=Sheet2!$B$10),Sheet2!$C$10,IF(AND(Q32&gt;=Sheet2!$A$11,
Q32&lt;=Sheet2!$B$11),Sheet2!$C$11,"F"))))))))</f>
    </nc>
  </rcc>
  <rcc rId="1247" sId="2">
    <oc r="R33">
      <f>IF(AND(Q33&gt;=Sheet2!$A$4, Q33&lt;=Sheet2!$B$4),Sheet2!$C$4,IF(AND(Q33&gt;=Sheet2!$A$5,
Q33&lt;=Sheet2!$B$5),Sheet2!$C$5,IF(AND(Q33&gt;=Sheet2!$A$6,
Q33&lt;=Sheet2!$B$6),Sheet2!$C$6,IF(AND(Q33&gt;=Sheet2!$A$7,
Q33&lt;=Sheet2!$B$7),Sheet2!$C$7,IF(AND(Q33&gt;=Sheet2!$A$8,
Q33&lt;=Sheet2!$B$8),Sheet2!$C$8,IF(AND(Q33&gt;=Sheet2!$A$9,
Q33&lt;=Sheet2!$B$9),Sheet2!$C$9,IF(AND(Q33&gt;=Sheet2!$A$10,
Q33&lt;=Sheet2!$B$10),Sheet2!$C$10,IF(AND(Q33&gt;=Sheet2!$A$11,
Q33&lt;=Sheet2!$B$11),Sheet2!$C$11,"F"))))))))</f>
    </oc>
    <nc r="R33">
      <f>IF(AND(Q33&gt;=Sheet2!$A$4, Q33&lt;=Sheet2!$B$4),Sheet2!$C$4,IF(AND(Q33&gt;=Sheet2!$A$5,
Q33&lt;=Sheet2!$B$5),Sheet2!$C$5,IF(AND(Q33&gt;=Sheet2!$A$6,
Q33&lt;=Sheet2!$B$6),Sheet2!$C$6,IF(AND(Q33&gt;=Sheet2!$A$7,
Q33&lt;=Sheet2!$B$7),Sheet2!$C$7,IF(AND(Q33&gt;=Sheet2!$A$8,
Q33&lt;=Sheet2!$B$8),Sheet2!$C$8,IF(AND(Q33&gt;=Sheet2!$A$9,
Q33&lt;=Sheet2!$B$9),Sheet2!$C$9,IF(AND(Q33&gt;=Sheet2!$A$10,
Q33&lt;=Sheet2!$B$10),Sheet2!$C$10,IF(AND(Q33&gt;=Sheet2!$A$11,
Q33&lt;=Sheet2!$B$11),Sheet2!$C$11,"F"))))))))</f>
    </nc>
  </rcc>
  <rcc rId="1248" sId="2">
    <oc r="R34">
      <f>IF(AND(Q34&gt;=Sheet2!$A$4, Q34&lt;=Sheet2!$B$4),Sheet2!$C$4,IF(AND(Q34&gt;=Sheet2!$A$5,
Q34&lt;=Sheet2!$B$5),Sheet2!$C$5,IF(AND(Q34&gt;=Sheet2!$A$6,
Q34&lt;=Sheet2!$B$6),Sheet2!$C$6,IF(AND(Q34&gt;=Sheet2!$A$7,
Q34&lt;=Sheet2!$B$7),Sheet2!$C$7,IF(AND(Q34&gt;=Sheet2!$A$8,
Q34&lt;=Sheet2!$B$8),Sheet2!$C$8,IF(AND(Q34&gt;=Sheet2!$A$9,
Q34&lt;=Sheet2!$B$9),Sheet2!$C$9,IF(AND(Q34&gt;=Sheet2!$A$10,
Q34&lt;=Sheet2!$B$10),Sheet2!$C$10,IF(AND(Q34&gt;=Sheet2!$A$11,
Q34&lt;=Sheet2!$B$11),Sheet2!$C$11,"F"))))))))</f>
    </oc>
    <nc r="R34">
      <f>IF(AND(Q34&gt;=Sheet2!$A$4, Q34&lt;=Sheet2!$B$4),Sheet2!$C$4,IF(AND(Q34&gt;=Sheet2!$A$5,
Q34&lt;=Sheet2!$B$5),Sheet2!$C$5,IF(AND(Q34&gt;=Sheet2!$A$6,
Q34&lt;=Sheet2!$B$6),Sheet2!$C$6,IF(AND(Q34&gt;=Sheet2!$A$7,
Q34&lt;=Sheet2!$B$7),Sheet2!$C$7,IF(AND(Q34&gt;=Sheet2!$A$8,
Q34&lt;=Sheet2!$B$8),Sheet2!$C$8,IF(AND(Q34&gt;=Sheet2!$A$9,
Q34&lt;=Sheet2!$B$9),Sheet2!$C$9,IF(AND(Q34&gt;=Sheet2!$A$10,
Q34&lt;=Sheet2!$B$10),Sheet2!$C$10,IF(AND(Q34&gt;=Sheet2!$A$11,
Q34&lt;=Sheet2!$B$11),Sheet2!$C$11,"F"))))))))</f>
    </nc>
  </rcc>
  <rcc rId="1249" sId="2">
    <oc r="R35">
      <f>IF(AND(Q35&gt;=Sheet2!$A$4, Q35&lt;=Sheet2!$B$4),Sheet2!$C$4,IF(AND(Q35&gt;=Sheet2!$A$5,
Q35&lt;=Sheet2!$B$5),Sheet2!$C$5,IF(AND(Q35&gt;=Sheet2!$A$6,
Q35&lt;=Sheet2!$B$6),Sheet2!$C$6,IF(AND(Q35&gt;=Sheet2!$A$7,
Q35&lt;=Sheet2!$B$7),Sheet2!$C$7,IF(AND(Q35&gt;=Sheet2!$A$8,
Q35&lt;=Sheet2!$B$8),Sheet2!$C$8,IF(AND(Q35&gt;=Sheet2!$A$9,
Q35&lt;=Sheet2!$B$9),Sheet2!$C$9,IF(AND(Q35&gt;=Sheet2!$A$10,
Q35&lt;=Sheet2!$B$10),Sheet2!$C$10,IF(AND(Q35&gt;=Sheet2!$A$11,
Q35&lt;=Sheet2!$B$11),Sheet2!$C$11,"F"))))))))</f>
    </oc>
    <nc r="R35">
      <f>IF(AND(Q35&gt;=Sheet2!$A$4, Q35&lt;=Sheet2!$B$4),Sheet2!$C$4,IF(AND(Q35&gt;=Sheet2!$A$5,
Q35&lt;=Sheet2!$B$5),Sheet2!$C$5,IF(AND(Q35&gt;=Sheet2!$A$6,
Q35&lt;=Sheet2!$B$6),Sheet2!$C$6,IF(AND(Q35&gt;=Sheet2!$A$7,
Q35&lt;=Sheet2!$B$7),Sheet2!$C$7,IF(AND(Q35&gt;=Sheet2!$A$8,
Q35&lt;=Sheet2!$B$8),Sheet2!$C$8,IF(AND(Q35&gt;=Sheet2!$A$9,
Q35&lt;=Sheet2!$B$9),Sheet2!$C$9,IF(AND(Q35&gt;=Sheet2!$A$10,
Q35&lt;=Sheet2!$B$10),Sheet2!$C$10,IF(AND(Q35&gt;=Sheet2!$A$11,
Q35&lt;=Sheet2!$B$11),Sheet2!$C$11,"F"))))))))</f>
    </nc>
  </rcc>
  <rcc rId="1250" sId="2">
    <oc r="R36">
      <f>IF(AND(Q36&gt;=Sheet2!$A$4, Q36&lt;=Sheet2!$B$4),Sheet2!$C$4,IF(AND(Q36&gt;=Sheet2!$A$5,
Q36&lt;=Sheet2!$B$5),Sheet2!$C$5,IF(AND(Q36&gt;=Sheet2!$A$6,
Q36&lt;=Sheet2!$B$6),Sheet2!$C$6,IF(AND(Q36&gt;=Sheet2!$A$7,
Q36&lt;=Sheet2!$B$7),Sheet2!$C$7,IF(AND(Q36&gt;=Sheet2!$A$8,
Q36&lt;=Sheet2!$B$8),Sheet2!$C$8,IF(AND(Q36&gt;=Sheet2!$A$9,
Q36&lt;=Sheet2!$B$9),Sheet2!$C$9,IF(AND(Q36&gt;=Sheet2!$A$10,
Q36&lt;=Sheet2!$B$10),Sheet2!$C$10,IF(AND(Q36&gt;=Sheet2!$A$11,
Q36&lt;=Sheet2!$B$11),Sheet2!$C$11,"F"))))))))</f>
    </oc>
    <nc r="R36">
      <f>IF(AND(Q36&gt;=Sheet2!$A$4, Q36&lt;=Sheet2!$B$4),Sheet2!$C$4,IF(AND(Q36&gt;=Sheet2!$A$5,
Q36&lt;=Sheet2!$B$5),Sheet2!$C$5,IF(AND(Q36&gt;=Sheet2!$A$6,
Q36&lt;=Sheet2!$B$6),Sheet2!$C$6,IF(AND(Q36&gt;=Sheet2!$A$7,
Q36&lt;=Sheet2!$B$7),Sheet2!$C$7,IF(AND(Q36&gt;=Sheet2!$A$8,
Q36&lt;=Sheet2!$B$8),Sheet2!$C$8,IF(AND(Q36&gt;=Sheet2!$A$9,
Q36&lt;=Sheet2!$B$9),Sheet2!$C$9,IF(AND(Q36&gt;=Sheet2!$A$10,
Q36&lt;=Sheet2!$B$10),Sheet2!$C$10,IF(AND(Q36&gt;=Sheet2!$A$11,
Q36&lt;=Sheet2!$B$11),Sheet2!$C$11,"F"))))))))</f>
    </nc>
  </rcc>
  <rcc rId="1251" sId="2">
    <oc r="R37">
      <f>IF(AND(Q37&gt;=Sheet2!$A$4, Q37&lt;=Sheet2!$B$4),Sheet2!$C$4,IF(AND(Q37&gt;=Sheet2!$A$5,
Q37&lt;=Sheet2!$B$5),Sheet2!$C$5,IF(AND(Q37&gt;=Sheet2!$A$6,
Q37&lt;=Sheet2!$B$6),Sheet2!$C$6,IF(AND(Q37&gt;=Sheet2!$A$7,
Q37&lt;=Sheet2!$B$7),Sheet2!$C$7,IF(AND(Q37&gt;=Sheet2!$A$8,
Q37&lt;=Sheet2!$B$8),Sheet2!$C$8,IF(AND(Q37&gt;=Sheet2!$A$9,
Q37&lt;=Sheet2!$B$9),Sheet2!$C$9,IF(AND(Q37&gt;=Sheet2!$A$10,
Q37&lt;=Sheet2!$B$10),Sheet2!$C$10,IF(AND(Q37&gt;=Sheet2!$A$11,
Q37&lt;=Sheet2!$B$11),Sheet2!$C$11,"F"))))))))</f>
    </oc>
    <nc r="R37">
      <f>IF(AND(Q37&gt;=Sheet2!$A$4, Q37&lt;=Sheet2!$B$4),Sheet2!$C$4,IF(AND(Q37&gt;=Sheet2!$A$5,
Q37&lt;=Sheet2!$B$5),Sheet2!$C$5,IF(AND(Q37&gt;=Sheet2!$A$6,
Q37&lt;=Sheet2!$B$6),Sheet2!$C$6,IF(AND(Q37&gt;=Sheet2!$A$7,
Q37&lt;=Sheet2!$B$7),Sheet2!$C$7,IF(AND(Q37&gt;=Sheet2!$A$8,
Q37&lt;=Sheet2!$B$8),Sheet2!$C$8,IF(AND(Q37&gt;=Sheet2!$A$9,
Q37&lt;=Sheet2!$B$9),Sheet2!$C$9,IF(AND(Q37&gt;=Sheet2!$A$10,
Q37&lt;=Sheet2!$B$10),Sheet2!$C$10,IF(AND(Q37&gt;=Sheet2!$A$11,
Q37&lt;=Sheet2!$B$11),Sheet2!$C$11,"F"))))))))</f>
    </nc>
  </rcc>
  <rcc rId="1252" sId="2">
    <oc r="R38">
      <f>IF(AND(Q38&gt;=Sheet2!$A$4, Q38&lt;=Sheet2!$B$4),Sheet2!$C$4,IF(AND(Q38&gt;=Sheet2!$A$5,
Q38&lt;=Sheet2!$B$5),Sheet2!$C$5,IF(AND(Q38&gt;=Sheet2!$A$6,
Q38&lt;=Sheet2!$B$6),Sheet2!$C$6,IF(AND(Q38&gt;=Sheet2!$A$7,
Q38&lt;=Sheet2!$B$7),Sheet2!$C$7,IF(AND(Q38&gt;=Sheet2!$A$8,
Q38&lt;=Sheet2!$B$8),Sheet2!$C$8,IF(AND(Q38&gt;=Sheet2!$A$9,
Q38&lt;=Sheet2!$B$9),Sheet2!$C$9,IF(AND(Q38&gt;=Sheet2!$A$10,
Q38&lt;=Sheet2!$B$10),Sheet2!$C$10,IF(AND(Q38&gt;=Sheet2!$A$11,
Q38&lt;=Sheet2!$B$11),Sheet2!$C$11,"F"))))))))</f>
    </oc>
    <nc r="R38">
      <f>IF(AND(Q38&gt;=Sheet2!$A$4, Q38&lt;=Sheet2!$B$4),Sheet2!$C$4,IF(AND(Q38&gt;=Sheet2!$A$5,
Q38&lt;=Sheet2!$B$5),Sheet2!$C$5,IF(AND(Q38&gt;=Sheet2!$A$6,
Q38&lt;=Sheet2!$B$6),Sheet2!$C$6,IF(AND(Q38&gt;=Sheet2!$A$7,
Q38&lt;=Sheet2!$B$7),Sheet2!$C$7,IF(AND(Q38&gt;=Sheet2!$A$8,
Q38&lt;=Sheet2!$B$8),Sheet2!$C$8,IF(AND(Q38&gt;=Sheet2!$A$9,
Q38&lt;=Sheet2!$B$9),Sheet2!$C$9,IF(AND(Q38&gt;=Sheet2!$A$10,
Q38&lt;=Sheet2!$B$10),Sheet2!$C$10,IF(AND(Q38&gt;=Sheet2!$A$11,
Q38&lt;=Sheet2!$B$11),Sheet2!$C$11,"F"))))))))</f>
    </nc>
  </rcc>
  <rcc rId="1253" sId="2">
    <oc r="R39">
      <f>IF(AND(Q39&gt;=Sheet2!$A$4, Q39&lt;=Sheet2!$B$4),Sheet2!$C$4,IF(AND(Q39&gt;=Sheet2!$A$5,
Q39&lt;=Sheet2!$B$5),Sheet2!$C$5,IF(AND(Q39&gt;=Sheet2!$A$6,
Q39&lt;=Sheet2!$B$6),Sheet2!$C$6,IF(AND(Q39&gt;=Sheet2!$A$7,
Q39&lt;=Sheet2!$B$7),Sheet2!$C$7,IF(AND(Q39&gt;=Sheet2!$A$8,
Q39&lt;=Sheet2!$B$8),Sheet2!$C$8,IF(AND(Q39&gt;=Sheet2!$A$9,
Q39&lt;=Sheet2!$B$9),Sheet2!$C$9,IF(AND(Q39&gt;=Sheet2!$A$10,
Q39&lt;=Sheet2!$B$10),Sheet2!$C$10,IF(AND(Q39&gt;=Sheet2!$A$11,
Q39&lt;=Sheet2!$B$11),Sheet2!$C$11,"F"))))))))</f>
    </oc>
    <nc r="R39">
      <f>IF(AND(Q39&gt;=Sheet2!$A$4, Q39&lt;=Sheet2!$B$4),Sheet2!$C$4,IF(AND(Q39&gt;=Sheet2!$A$5,
Q39&lt;=Sheet2!$B$5),Sheet2!$C$5,IF(AND(Q39&gt;=Sheet2!$A$6,
Q39&lt;=Sheet2!$B$6),Sheet2!$C$6,IF(AND(Q39&gt;=Sheet2!$A$7,
Q39&lt;=Sheet2!$B$7),Sheet2!$C$7,IF(AND(Q39&gt;=Sheet2!$A$8,
Q39&lt;=Sheet2!$B$8),Sheet2!$C$8,IF(AND(Q39&gt;=Sheet2!$A$9,
Q39&lt;=Sheet2!$B$9),Sheet2!$C$9,IF(AND(Q39&gt;=Sheet2!$A$10,
Q39&lt;=Sheet2!$B$10),Sheet2!$C$10,IF(AND(Q39&gt;=Sheet2!$A$11,
Q39&lt;=Sheet2!$B$11),Sheet2!$C$11,"F"))))))))</f>
    </nc>
  </rcc>
  <rcc rId="1254" sId="2">
    <oc r="R40">
      <f>IF(AND(Q40&gt;=Sheet2!$A$4, Q40&lt;=Sheet2!$B$4),Sheet2!$C$4,IF(AND(Q40&gt;=Sheet2!$A$5,
Q40&lt;=Sheet2!$B$5),Sheet2!$C$5,IF(AND(Q40&gt;=Sheet2!$A$6,
Q40&lt;=Sheet2!$B$6),Sheet2!$C$6,IF(AND(Q40&gt;=Sheet2!$A$7,
Q40&lt;=Sheet2!$B$7),Sheet2!$C$7,IF(AND(Q40&gt;=Sheet2!$A$8,
Q40&lt;=Sheet2!$B$8),Sheet2!$C$8,IF(AND(Q40&gt;=Sheet2!$A$9,
Q40&lt;=Sheet2!$B$9),Sheet2!$C$9,IF(AND(Q40&gt;=Sheet2!$A$10,
Q40&lt;=Sheet2!$B$10),Sheet2!$C$10,IF(AND(Q40&gt;=Sheet2!$A$11,
Q40&lt;=Sheet2!$B$11),Sheet2!$C$11,"F"))))))))</f>
    </oc>
    <nc r="R40">
      <f>IF(AND(Q40&gt;=Sheet2!$A$4, Q40&lt;=Sheet2!$B$4),Sheet2!$C$4,IF(AND(Q40&gt;=Sheet2!$A$5,
Q40&lt;=Sheet2!$B$5),Sheet2!$C$5,IF(AND(Q40&gt;=Sheet2!$A$6,
Q40&lt;=Sheet2!$B$6),Sheet2!$C$6,IF(AND(Q40&gt;=Sheet2!$A$7,
Q40&lt;=Sheet2!$B$7),Sheet2!$C$7,IF(AND(Q40&gt;=Sheet2!$A$8,
Q40&lt;=Sheet2!$B$8),Sheet2!$C$8,IF(AND(Q40&gt;=Sheet2!$A$9,
Q40&lt;=Sheet2!$B$9),Sheet2!$C$9,IF(AND(Q40&gt;=Sheet2!$A$10,
Q40&lt;=Sheet2!$B$10),Sheet2!$C$10,IF(AND(Q40&gt;=Sheet2!$A$11,
Q40&lt;=Sheet2!$B$11),Sheet2!$C$11,"F"))))))))</f>
    </nc>
  </rcc>
  <rcc rId="1255" sId="2">
    <oc r="R41">
      <f>IF(AND(Q41&gt;=Sheet2!$A$4, Q41&lt;=Sheet2!$B$4),Sheet2!$C$4,IF(AND(Q41&gt;=Sheet2!$A$5,
Q41&lt;=Sheet2!$B$5),Sheet2!$C$5,IF(AND(Q41&gt;=Sheet2!$A$6,
Q41&lt;=Sheet2!$B$6),Sheet2!$C$6,IF(AND(Q41&gt;=Sheet2!$A$7,
Q41&lt;=Sheet2!$B$7),Sheet2!$C$7,IF(AND(Q41&gt;=Sheet2!$A$8,
Q41&lt;=Sheet2!$B$8),Sheet2!$C$8,IF(AND(Q41&gt;=Sheet2!$A$9,
Q41&lt;=Sheet2!$B$9),Sheet2!$C$9,IF(AND(Q41&gt;=Sheet2!$A$10,
Q41&lt;=Sheet2!$B$10),Sheet2!$C$10,IF(AND(Q41&gt;=Sheet2!$A$11,
Q41&lt;=Sheet2!$B$11),Sheet2!$C$11,"F"))))))))</f>
    </oc>
    <nc r="R41">
      <f>IF(AND(Q41&gt;=Sheet2!$A$4, Q41&lt;=Sheet2!$B$4),Sheet2!$C$4,IF(AND(Q41&gt;=Sheet2!$A$5,
Q41&lt;=Sheet2!$B$5),Sheet2!$C$5,IF(AND(Q41&gt;=Sheet2!$A$6,
Q41&lt;=Sheet2!$B$6),Sheet2!$C$6,IF(AND(Q41&gt;=Sheet2!$A$7,
Q41&lt;=Sheet2!$B$7),Sheet2!$C$7,IF(AND(Q41&gt;=Sheet2!$A$8,
Q41&lt;=Sheet2!$B$8),Sheet2!$C$8,IF(AND(Q41&gt;=Sheet2!$A$9,
Q41&lt;=Sheet2!$B$9),Sheet2!$C$9,IF(AND(Q41&gt;=Sheet2!$A$10,
Q41&lt;=Sheet2!$B$10),Sheet2!$C$10,IF(AND(Q41&gt;=Sheet2!$A$11,
Q41&lt;=Sheet2!$B$11),Sheet2!$C$11,"F"))))))))</f>
    </nc>
  </rcc>
  <rcc rId="1256" sId="2">
    <oc r="R42">
      <f>IF(AND(Q42&gt;=Sheet2!$A$4, Q42&lt;=Sheet2!$B$4),Sheet2!$C$4,IF(AND(Q42&gt;=Sheet2!$A$5,
Q42&lt;=Sheet2!$B$5),Sheet2!$C$5,IF(AND(Q42&gt;=Sheet2!$A$6,
Q42&lt;=Sheet2!$B$6),Sheet2!$C$6,IF(AND(Q42&gt;=Sheet2!$A$7,
Q42&lt;=Sheet2!$B$7),Sheet2!$C$7,IF(AND(Q42&gt;=Sheet2!$A$8,
Q42&lt;=Sheet2!$B$8),Sheet2!$C$8,IF(AND(Q42&gt;=Sheet2!$A$9,
Q42&lt;=Sheet2!$B$9),Sheet2!$C$9,IF(AND(Q42&gt;=Sheet2!$A$10,
Q42&lt;=Sheet2!$B$10),Sheet2!$C$10,IF(AND(Q42&gt;=Sheet2!$A$11,
Q42&lt;=Sheet2!$B$11),Sheet2!$C$11,"F"))))))))</f>
    </oc>
    <nc r="R42">
      <f>IF(AND(Q42&gt;=Sheet2!$A$4, Q42&lt;=Sheet2!$B$4),Sheet2!$C$4,IF(AND(Q42&gt;=Sheet2!$A$5,
Q42&lt;=Sheet2!$B$5),Sheet2!$C$5,IF(AND(Q42&gt;=Sheet2!$A$6,
Q42&lt;=Sheet2!$B$6),Sheet2!$C$6,IF(AND(Q42&gt;=Sheet2!$A$7,
Q42&lt;=Sheet2!$B$7),Sheet2!$C$7,IF(AND(Q42&gt;=Sheet2!$A$8,
Q42&lt;=Sheet2!$B$8),Sheet2!$C$8,IF(AND(Q42&gt;=Sheet2!$A$9,
Q42&lt;=Sheet2!$B$9),Sheet2!$C$9,IF(AND(Q42&gt;=Sheet2!$A$10,
Q42&lt;=Sheet2!$B$10),Sheet2!$C$10,IF(AND(Q42&gt;=Sheet2!$A$11,
Q42&lt;=Sheet2!$B$11),Sheet2!$C$11,"F"))))))))</f>
    </nc>
  </rcc>
  <rcc rId="1257" sId="2">
    <oc r="R43">
      <f>IF(AND(Q43&gt;=Sheet2!$A$4, Q43&lt;=Sheet2!$B$4),Sheet2!$C$4,IF(AND(Q43&gt;=Sheet2!$A$5,
Q43&lt;=Sheet2!$B$5),Sheet2!$C$5,IF(AND(Q43&gt;=Sheet2!$A$6,
Q43&lt;=Sheet2!$B$6),Sheet2!$C$6,IF(AND(Q43&gt;=Sheet2!$A$7,
Q43&lt;=Sheet2!$B$7),Sheet2!$C$7,IF(AND(Q43&gt;=Sheet2!$A$8,
Q43&lt;=Sheet2!$B$8),Sheet2!$C$8,IF(AND(Q43&gt;=Sheet2!$A$9,
Q43&lt;=Sheet2!$B$9),Sheet2!$C$9,IF(AND(Q43&gt;=Sheet2!$A$10,
Q43&lt;=Sheet2!$B$10),Sheet2!$C$10,IF(AND(Q43&gt;=Sheet2!$A$11,
Q43&lt;=Sheet2!$B$11),Sheet2!$C$11,"F"))))))))</f>
    </oc>
    <nc r="R43">
      <f>IF(AND(Q43&gt;=Sheet2!$A$4, Q43&lt;=Sheet2!$B$4),Sheet2!$C$4,IF(AND(Q43&gt;=Sheet2!$A$5,
Q43&lt;=Sheet2!$B$5),Sheet2!$C$5,IF(AND(Q43&gt;=Sheet2!$A$6,
Q43&lt;=Sheet2!$B$6),Sheet2!$C$6,IF(AND(Q43&gt;=Sheet2!$A$7,
Q43&lt;=Sheet2!$B$7),Sheet2!$C$7,IF(AND(Q43&gt;=Sheet2!$A$8,
Q43&lt;=Sheet2!$B$8),Sheet2!$C$8,IF(AND(Q43&gt;=Sheet2!$A$9,
Q43&lt;=Sheet2!$B$9),Sheet2!$C$9,IF(AND(Q43&gt;=Sheet2!$A$10,
Q43&lt;=Sheet2!$B$10),Sheet2!$C$10,IF(AND(Q43&gt;=Sheet2!$A$11,
Q43&lt;=Sheet2!$B$11),Sheet2!$C$11,"F"))))))))</f>
    </nc>
  </rcc>
  <rcc rId="1258" sId="2">
    <oc r="Q18">
      <f>CEILING(O18+N18,1)</f>
    </oc>
    <nc r="Q18"/>
  </rcc>
  <rcc rId="1259" sId="2">
    <oc r="R18">
      <f>IF(AND(Q18&gt;=Sheet2!$A$4, Q18&lt;=Sheet2!$B$4),Sheet2!$C$4,IF(AND(Q18&gt;=Sheet2!$A$5,
Q18&lt;=Sheet2!$B$5),Sheet2!$C$5,IF(AND(Q18&gt;=Sheet2!$A$6,
Q18&lt;=Sheet2!$B$6),Sheet2!$C$6,IF(AND(Q18&gt;=Sheet2!$A$7,
Q18&lt;=Sheet2!$B$7),Sheet2!$C$7,IF(AND(Q18&gt;=Sheet2!$A$8,
Q18&lt;=Sheet2!$B$8),Sheet2!$C$8,IF(AND(Q18&gt;=Sheet2!$A$9,
Q18&lt;=Sheet2!$B$9),Sheet2!$C$9,IF(AND(Q18&gt;=Sheet2!$A$10,
Q18&lt;=Sheet2!$B$10),Sheet2!$C$10,IF(AND(Q18&gt;=Sheet2!$A$11,
Q18&lt;=Sheet2!$B$11),Sheet2!$C$11,"F"))))))))</f>
    </oc>
    <nc r="R18"/>
  </rcc>
  <rcc rId="1260" sId="4">
    <oc r="A4">
      <v>90</v>
    </oc>
    <nc r="A4">
      <v>80</v>
    </nc>
  </rcc>
  <rcc rId="1261" sId="4">
    <oc r="A5">
      <v>75</v>
    </oc>
    <nc r="A5">
      <v>65</v>
    </nc>
  </rcc>
  <rcc rId="1262" sId="4">
    <oc r="A6">
      <v>65</v>
    </oc>
    <nc r="A6">
      <v>55</v>
    </nc>
  </rcc>
  <rcc rId="1263" sId="4">
    <oc r="A7">
      <v>60</v>
    </oc>
    <nc r="A7">
      <v>50</v>
    </nc>
  </rcc>
  <rcc rId="1264" sId="4">
    <oc r="A8">
      <v>55</v>
    </oc>
    <nc r="A8">
      <v>44</v>
    </nc>
  </rcc>
  <rcc rId="1265" sId="4">
    <oc r="A9">
      <v>51</v>
    </oc>
    <nc r="A9">
      <v>39</v>
    </nc>
  </rcc>
  <rcc rId="1266" sId="4">
    <oc r="A10">
      <v>45</v>
    </oc>
    <nc r="A10">
      <v>34</v>
    </nc>
  </rcc>
  <rcc rId="1267" sId="4">
    <oc r="A12">
      <v>39</v>
    </oc>
    <nc r="A12">
      <v>30</v>
    </nc>
  </rcc>
  <rcc rId="1268" sId="4">
    <oc r="A11">
      <v>40</v>
    </oc>
    <nc r="A11">
      <v>30</v>
    </nc>
  </rcc>
  <rcc rId="1269" sId="4">
    <nc r="E4">
      <f>IF(AND(D4&gt;=$A$4, D4&lt;=$B$4),$C$4,IF(AND(D4&gt;=$A$5, D4&lt;=$B$5),$C$5,IF(AND(D4&gt;=$A$6,
D4&lt;=$B$6),$C$6,IF(AND(D4&gt;=$A$7, D4&lt;=$B$7),$C$7,IF(AND(D4&gt;=$A$8, D4&lt;=$B$8),$C$8,IF(AND(D4&gt;=$A$9,
D4&lt;=$B$9),$C$9,IF(AND(D4&gt;=$A$10, D4&lt;=$B$10),$C$10,IF(AND(D4&gt;=$A$11, D4&lt;=$B$11),$C$11,"F"))))))))</f>
    </nc>
  </rcc>
  <rcc rId="1270" sId="4">
    <oc r="D4">
      <v>40</v>
    </oc>
    <nc r="D4">
      <v>46</v>
    </nc>
  </rcc>
  <rcc rId="1271" sId="4">
    <oc r="C7" t="inlineStr">
      <is>
        <t>B+</t>
      </is>
    </oc>
    <nc r="C7" t="inlineStr">
      <is>
        <t>B</t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Adjustment!$P:$P</formula>
    <oldFormula>Adjustment!$P:$P</oldFormula>
  </rdn>
  <rcv guid="{4AA33006-30C9-4BDF-BF0C-53E67ECDF6E6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rc rId="1584" sId="2" ref="A41:XFD41" action="deleteRow">
    <undo index="0" exp="area" ref3D="1" dr="$P$1:$P$1048576" dn="Z_DF641703_5C3F_45E8_B18C_AA3029C3DA4F_.wvu.Cols" sId="2"/>
    <undo index="2" exp="area" ref3D="1" dr="$P$1:$P$1048576" dn="Z_4AA33006_30C9_4BDF_BF0C_53E67ECDF6E6_.wvu.Cols" sId="2"/>
    <undo index="1" exp="area" ref3D="1" dr="$L$1:$L$1048576" dn="Z_4AA33006_30C9_4BDF_BF0C_53E67ECDF6E6_.wvu.Cols" sId="2"/>
    <rfmt sheetId="2" xfDxf="1" sqref="A41:XFD41" start="0" length="0">
      <dxf>
        <alignment horizontal="center" readingOrder="0"/>
      </dxf>
    </rfmt>
    <rcc rId="0" sId="2" dxf="1">
      <nc r="A41">
        <v>31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B41">
        <v>101519149</v>
      </nc>
      <ndxf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C41" t="inlineStr">
        <is>
          <t>MUHAMMAD ZABAIR YASEEN</t>
        </is>
      </nc>
      <ndxf>
        <alignment horizontal="left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D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E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F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G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H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I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J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K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L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M41">
        <f>L41/27*25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N41">
        <f>M41+K41+G41</f>
      </nc>
      <ndxf>
        <numFmt numFmtId="164" formatCode="0.0"/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O41">
        <v>0</v>
      </nc>
      <ndxf>
        <alignment wrapText="1" readingOrder="0"/>
        <border outline="0">
          <left style="thin">
            <color rgb="FF000000"/>
          </left>
          <right style="thin">
            <color rgb="FF000000"/>
          </right>
          <bottom style="thin">
            <color rgb="FF000000"/>
          </bottom>
        </border>
      </ndxf>
    </rcc>
    <rcc rId="0" sId="2" dxf="1">
      <nc r="P41">
        <f>N41+O41</f>
      </nc>
      <ndxf>
        <numFmt numFmtId="164" formatCode="0.0"/>
        <alignment wrapText="1" readingOrder="0"/>
        <border outline="0">
          <left style="thin">
            <color rgb="FF000000"/>
          </left>
          <bottom style="thin">
            <color rgb="FF000000"/>
          </bottom>
        </border>
      </ndxf>
    </rcc>
    <rcc rId="0" sId="2" dxf="1">
      <nc r="Q41">
        <f>CEILING(O41+N41+10,1)</f>
      </nc>
      <ndxf>
        <alignment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R41" t="inlineStr">
        <is>
          <t>SA</t>
        </is>
      </nc>
      <ndxf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1585" sId="4">
    <nc r="B18">
      <v>90</v>
    </nc>
  </rcc>
  <rcc rId="1586" sId="4">
    <nc r="C18">
      <v>75</v>
    </nc>
  </rcc>
  <rcc rId="1587" sId="4">
    <nc r="D18">
      <v>65</v>
    </nc>
  </rcc>
  <rcc rId="1588" sId="4">
    <nc r="E18">
      <v>60</v>
    </nc>
  </rcc>
  <rcc rId="1589" sId="4">
    <nc r="F18">
      <v>55</v>
    </nc>
  </rcc>
  <rcc rId="1590" sId="4">
    <nc r="G18">
      <v>51</v>
    </nc>
  </rcc>
  <rcc rId="1591" sId="4">
    <nc r="H18">
      <v>45</v>
    </nc>
  </rcc>
  <rcc rId="1592" sId="4">
    <nc r="I18">
      <v>40</v>
    </nc>
  </rcc>
  <rcc rId="1593" sId="4">
    <nc r="J18">
      <v>0</v>
    </nc>
  </rcc>
  <rcc rId="1594" sId="4">
    <nc r="B19">
      <v>100</v>
    </nc>
  </rcc>
  <rcc rId="1595" sId="4">
    <nc r="C19">
      <v>89</v>
    </nc>
  </rcc>
  <rcc rId="1596" sId="4">
    <nc r="D19">
      <v>74</v>
    </nc>
  </rcc>
  <rcc rId="1597" sId="4">
    <nc r="E19">
      <v>64</v>
    </nc>
  </rcc>
  <rcc rId="1598" sId="4">
    <nc r="F19">
      <v>59</v>
    </nc>
  </rcc>
  <rcc rId="1599" sId="4">
    <nc r="G19">
      <v>54</v>
    </nc>
  </rcc>
  <rcc rId="1600" sId="4">
    <nc r="H19">
      <v>50</v>
    </nc>
  </rcc>
  <rcc rId="1601" sId="4">
    <nc r="I19">
      <v>44</v>
    </nc>
  </rcc>
  <rcc rId="1602" sId="4">
    <nc r="J19">
      <v>39</v>
    </nc>
  </rcc>
  <rcc rId="1603" sId="4">
    <oc r="B16" t="inlineStr">
      <is>
        <t>80-100</t>
      </is>
    </oc>
    <nc r="B16" t="inlineStr">
      <is>
        <t>90-100</t>
      </is>
    </nc>
  </rcc>
  <rcc rId="1604" sId="4">
    <oc r="C16" t="inlineStr">
      <is>
        <t>65-79</t>
      </is>
    </oc>
    <nc r="C16" t="inlineStr">
      <is>
        <t>75-89</t>
      </is>
    </nc>
  </rcc>
  <rcc rId="1605" sId="4">
    <oc r="D16" t="inlineStr">
      <is>
        <t>55-64</t>
      </is>
    </oc>
    <nc r="D16" t="inlineStr">
      <is>
        <t>65-74</t>
      </is>
    </nc>
  </rcc>
  <rcc rId="1606" sId="4">
    <oc r="E16" t="inlineStr">
      <is>
        <t>50-54</t>
      </is>
    </oc>
    <nc r="E16" t="inlineStr">
      <is>
        <t>60-64</t>
      </is>
    </nc>
  </rcc>
  <rcc rId="1607" sId="4">
    <oc r="F16" t="inlineStr">
      <is>
        <t>44-49</t>
      </is>
    </oc>
    <nc r="F16" t="inlineStr">
      <is>
        <t>55-59</t>
      </is>
    </nc>
  </rcc>
  <rcc rId="1608" sId="4">
    <oc r="G16" t="inlineStr">
      <is>
        <t>39-43</t>
      </is>
    </oc>
    <nc r="G16" t="inlineStr">
      <is>
        <t>51-54</t>
      </is>
    </nc>
  </rcc>
  <rcc rId="1609" sId="4">
    <oc r="H16" t="inlineStr">
      <is>
        <t>34-38</t>
      </is>
    </oc>
    <nc r="H16" t="inlineStr">
      <is>
        <t>45-50</t>
      </is>
    </nc>
  </rcc>
  <rcc rId="1610" sId="4">
    <oc r="I16" t="inlineStr">
      <is>
        <t>30-33</t>
      </is>
    </oc>
    <nc r="I16" t="inlineStr">
      <is>
        <t>40-44</t>
      </is>
    </nc>
  </rcc>
  <rcc rId="1611" sId="4">
    <oc r="J16" t="inlineStr">
      <is>
        <t>30-29</t>
      </is>
    </oc>
    <nc r="J16" t="inlineStr">
      <is>
        <t>0-39</t>
      </is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fmt sheetId="2" sqref="A14" start="0" length="0">
    <dxf>
      <border outline="0">
        <top/>
      </border>
    </dxf>
  </rfmt>
  <rcc rId="1339" sId="2">
    <oc r="A16" t="inlineStr">
      <is>
        <t>SA</t>
      </is>
    </oc>
    <nc r="A16">
      <v>6</v>
    </nc>
  </rcc>
  <rcc rId="1340" sId="2" odxf="1" dxf="1">
    <oc r="A17">
      <v>6</v>
    </oc>
    <nc r="A17">
      <v>7</v>
    </nc>
    <odxf>
      <border outline="0">
        <top style="thin">
          <color rgb="FF000000"/>
        </top>
      </border>
    </odxf>
    <ndxf>
      <border outline="0">
        <top/>
      </border>
    </ndxf>
  </rcc>
  <rcc rId="1341" sId="2">
    <oc r="A18">
      <v>7</v>
    </oc>
    <nc r="A18">
      <v>8</v>
    </nc>
  </rcc>
  <rcc rId="1342" sId="2">
    <oc r="A19">
      <v>8</v>
    </oc>
    <nc r="A19">
      <v>9</v>
    </nc>
  </rcc>
  <rcc rId="1343" sId="2" odxf="1" dxf="1">
    <oc r="A20">
      <v>9</v>
    </oc>
    <nc r="A20">
      <v>10</v>
    </nc>
    <odxf>
      <border outline="0">
        <top style="thin">
          <color rgb="FF000000"/>
        </top>
      </border>
    </odxf>
    <ndxf>
      <border outline="0">
        <top/>
      </border>
    </ndxf>
  </rcc>
  <rcc rId="1344" sId="2">
    <oc r="A21">
      <v>10</v>
    </oc>
    <nc r="A21">
      <v>11</v>
    </nc>
  </rcc>
  <rcc rId="1345" sId="2">
    <oc r="A22">
      <v>11</v>
    </oc>
    <nc r="A22">
      <v>12</v>
    </nc>
  </rcc>
  <rcc rId="1346" sId="2" odxf="1" dxf="1">
    <oc r="A23">
      <v>12</v>
    </oc>
    <nc r="A23">
      <v>13</v>
    </nc>
    <odxf>
      <border outline="0">
        <top style="thin">
          <color rgb="FF000000"/>
        </top>
      </border>
    </odxf>
    <ndxf>
      <border outline="0">
        <top/>
      </border>
    </ndxf>
  </rcc>
  <rcc rId="1347" sId="2">
    <oc r="A24">
      <v>13</v>
    </oc>
    <nc r="A24">
      <v>14</v>
    </nc>
  </rcc>
  <rcc rId="1348" sId="2">
    <oc r="A25">
      <v>14</v>
    </oc>
    <nc r="A25">
      <v>15</v>
    </nc>
  </rcc>
  <rcc rId="1349" sId="2" odxf="1" dxf="1">
    <oc r="A26">
      <v>15</v>
    </oc>
    <nc r="A26">
      <v>16</v>
    </nc>
    <odxf>
      <border outline="0">
        <top style="thin">
          <color rgb="FF000000"/>
        </top>
      </border>
    </odxf>
    <ndxf>
      <border outline="0">
        <top/>
      </border>
    </ndxf>
  </rcc>
  <rcc rId="1350" sId="2">
    <oc r="A27">
      <v>16</v>
    </oc>
    <nc r="A27">
      <v>17</v>
    </nc>
  </rcc>
  <rcc rId="1351" sId="2">
    <oc r="A28">
      <v>17</v>
    </oc>
    <nc r="A28">
      <v>18</v>
    </nc>
  </rcc>
  <rcc rId="1352" sId="2" odxf="1" dxf="1">
    <oc r="A29">
      <v>18</v>
    </oc>
    <nc r="A29">
      <v>19</v>
    </nc>
    <odxf>
      <border outline="0">
        <top style="thin">
          <color rgb="FF000000"/>
        </top>
      </border>
    </odxf>
    <ndxf>
      <border outline="0">
        <top/>
      </border>
    </ndxf>
  </rcc>
  <rcc rId="1353" sId="2">
    <oc r="A30">
      <v>19</v>
    </oc>
    <nc r="A30">
      <v>20</v>
    </nc>
  </rcc>
  <rcc rId="1354" sId="2">
    <oc r="A31">
      <v>20</v>
    </oc>
    <nc r="A31">
      <v>21</v>
    </nc>
  </rcc>
  <rcc rId="1355" sId="2" odxf="1" dxf="1">
    <oc r="A32">
      <v>21</v>
    </oc>
    <nc r="A32">
      <v>22</v>
    </nc>
    <odxf>
      <border outline="0">
        <top style="thin">
          <color rgb="FF000000"/>
        </top>
      </border>
    </odxf>
    <ndxf>
      <border outline="0">
        <top/>
      </border>
    </ndxf>
  </rcc>
  <rcc rId="1356" sId="2">
    <oc r="A33">
      <v>22</v>
    </oc>
    <nc r="A33">
      <v>23</v>
    </nc>
  </rcc>
  <rcc rId="1357" sId="2">
    <oc r="A34">
      <v>23</v>
    </oc>
    <nc r="A34">
      <v>24</v>
    </nc>
  </rcc>
  <rcc rId="1358" sId="2" odxf="1" dxf="1">
    <oc r="A35">
      <v>24</v>
    </oc>
    <nc r="A35">
      <v>25</v>
    </nc>
    <odxf>
      <border outline="0">
        <top style="thin">
          <color rgb="FF000000"/>
        </top>
      </border>
    </odxf>
    <ndxf>
      <border outline="0">
        <top/>
      </border>
    </ndxf>
  </rcc>
  <rcc rId="1359" sId="2">
    <oc r="A36">
      <v>25</v>
    </oc>
    <nc r="A36">
      <v>26</v>
    </nc>
  </rcc>
  <rcc rId="1360" sId="2">
    <oc r="A37">
      <v>26</v>
    </oc>
    <nc r="A37">
      <v>27</v>
    </nc>
  </rcc>
  <rcc rId="1361" sId="2" odxf="1" dxf="1">
    <oc r="A38">
      <v>27</v>
    </oc>
    <nc r="A38">
      <v>28</v>
    </nc>
    <odxf>
      <border outline="0">
        <top style="thin">
          <color rgb="FF000000"/>
        </top>
      </border>
    </odxf>
    <ndxf>
      <border outline="0">
        <top/>
      </border>
    </ndxf>
  </rcc>
  <rcc rId="1362" sId="2">
    <oc r="A39">
      <v>28</v>
    </oc>
    <nc r="A39">
      <v>29</v>
    </nc>
  </rcc>
  <rcc rId="1363" sId="2">
    <oc r="A40">
      <v>29</v>
    </oc>
    <nc r="A40">
      <v>30</v>
    </nc>
  </rcc>
  <rcc rId="1364" sId="2" odxf="1" dxf="1">
    <oc r="A41">
      <v>30</v>
    </oc>
    <nc r="A41">
      <v>31</v>
    </nc>
    <odxf>
      <border outline="0">
        <top style="thin">
          <color rgb="FF000000"/>
        </top>
      </border>
    </odxf>
    <ndxf>
      <border outline="0">
        <top/>
      </border>
    </ndxf>
  </rcc>
  <rcc rId="1365" sId="2">
    <oc r="A42">
      <v>31</v>
    </oc>
    <nc r="A42">
      <v>32</v>
    </nc>
  </rcc>
  <rcc rId="1366" sId="2">
    <oc r="A43">
      <v>32</v>
    </oc>
    <nc r="A43">
      <v>33</v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</rdn>
  <rcv guid="{4AA33006-30C9-4BDF-BF0C-53E67ECDF6E6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cv guid="{4AA33006-30C9-4BDF-BF0C-53E67ECDF6E6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1563" sId="2" numFmtId="4">
    <oc r="N16">
      <f>M12+K12+G12</f>
    </oc>
    <nc r="N16">
      <v>0</v>
    </nc>
  </rcc>
  <rcc rId="1564" sId="2">
    <oc r="K16">
      <f>(20+SUM(H12:J12))/50*10</f>
    </oc>
    <nc r="K16">
      <v>0</v>
    </nc>
  </rcc>
  <rcc rId="1565" sId="2">
    <oc r="G16">
      <f>(20+SUM(D12:F12))/50*15</f>
    </oc>
    <nc r="G16">
      <v>0</v>
    </nc>
  </rcc>
  <rcc rId="1566" sId="2">
    <oc r="G41">
      <f>(20+SUM(D11:F11))/50*15</f>
    </oc>
    <nc r="G41">
      <v>0</v>
    </nc>
  </rcc>
  <rcc rId="1567" sId="2">
    <oc r="K41">
      <f>(20+SUM(H11:J11))/50*10</f>
    </oc>
    <nc r="K41">
      <v>0</v>
    </nc>
  </rcc>
  <rcc rId="1568" sId="4">
    <nc r="I4">
      <v>90</v>
    </nc>
  </rcc>
  <rcc rId="1569" sId="4">
    <nc r="I5">
      <v>75</v>
    </nc>
  </rcc>
  <rcc rId="1570" sId="4">
    <nc r="I6">
      <v>65</v>
    </nc>
  </rcc>
  <rcc rId="1571" sId="4">
    <nc r="I7">
      <v>60</v>
    </nc>
  </rcc>
  <rcc rId="1572" sId="4">
    <nc r="I8">
      <v>54</v>
    </nc>
  </rcc>
  <rcc rId="1573" sId="4">
    <nc r="I9">
      <v>49</v>
    </nc>
  </rcc>
  <rcc rId="1574" sId="4">
    <nc r="I10">
      <v>44</v>
    </nc>
  </rcc>
  <rcc rId="1575" sId="4">
    <nc r="I11">
      <v>40</v>
    </nc>
  </rcc>
  <rcc rId="1576" sId="4">
    <nc r="I12">
      <v>30</v>
    </nc>
  </rcc>
  <rcc rId="1577" sId="4">
    <nc r="I3" t="inlineStr">
      <is>
        <t>Old Ranges</t>
      </is>
    </nc>
  </rcc>
  <rcc rId="1578" sId="4">
    <oc r="A8">
      <v>54</v>
    </oc>
    <nc r="A8">
      <v>55</v>
    </nc>
  </rcc>
  <rcc rId="1579" sId="4">
    <oc r="A9">
      <v>49</v>
    </oc>
    <nc r="A9">
      <v>51</v>
    </nc>
  </rcc>
  <rcc rId="1580" sId="4">
    <oc r="A10">
      <v>44</v>
    </oc>
    <nc r="A10">
      <v>45</v>
    </nc>
  </rcc>
  <rcc rId="1581" sId="4">
    <oc r="A12">
      <v>30</v>
    </oc>
    <nc r="A12">
      <v>0</v>
    </nc>
  </rcc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fmt sheetId="2" sqref="S7" start="0" length="0">
    <dxf>
      <alignment wrapText="0" readingOrder="0"/>
    </dxf>
  </rfmt>
  <rfmt sheetId="2" sqref="T7" start="0" length="0">
    <dxf>
      <alignment wrapText="0" readingOrder="0"/>
    </dxf>
  </rfmt>
  <rfmt sheetId="2" sqref="U7" start="0" length="0">
    <dxf>
      <alignment wrapText="0" readingOrder="0"/>
    </dxf>
  </rfmt>
  <rfmt sheetId="2" sqref="V7" start="0" length="0">
    <dxf>
      <alignment wrapText="0" readingOrder="0"/>
    </dxf>
  </rfmt>
  <rfmt sheetId="2" sqref="W7" start="0" length="0">
    <dxf>
      <alignment wrapText="0" readingOrder="0"/>
    </dxf>
  </rfmt>
  <rcc rId="1375" sId="2">
    <oc r="D6" t="inlineStr">
      <is>
        <t>abubakar@umt.edu.pk</t>
      </is>
    </oc>
    <nc r="D6"/>
  </rcc>
  <rcc rId="1376" sId="2" xfDxf="1" dxf="1">
    <nc r="S7" t="inlineStr">
      <is>
        <t>abubakar@umt.edu.pk</t>
      </is>
    </nc>
    <ndxf>
      <font>
        <b/>
      </font>
      <alignment horizontal="center" readingOrder="0"/>
    </ndxf>
  </rcc>
  <rfmt sheetId="2" sqref="S7" start="0" length="2147483647">
    <dxf>
      <font>
        <b val="0"/>
      </font>
    </dxf>
  </rfmt>
  <rfmt sheetId="2" sqref="S7">
    <dxf>
      <alignment horizontal="left" readingOrder="0"/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8111.xml><?xml version="1.0" encoding="utf-8"?>
<revisions xmlns="http://schemas.openxmlformats.org/spreadsheetml/2006/main" xmlns:r="http://schemas.openxmlformats.org/officeDocument/2006/relationships">
  <rcc rId="1336" sId="2">
    <oc r="R4" t="inlineStr">
      <is>
        <r>
          <t xml:space="preserve">    Section: </t>
        </r>
        <r>
          <rPr>
            <sz val="11"/>
            <color theme="1"/>
            <rFont val="Calibri"/>
            <family val="2"/>
          </rPr>
          <t>A</t>
        </r>
      </is>
    </oc>
    <nc r="R4" t="inlineStr">
      <is>
        <r>
          <t xml:space="preserve">                Section: </t>
        </r>
        <r>
          <rPr>
            <sz val="11"/>
            <color theme="1"/>
            <rFont val="Calibri"/>
            <family val="2"/>
          </rPr>
          <t>A</t>
        </r>
      </is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81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811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c rId="1301" sId="4">
    <nc r="F4">
      <f>A4&amp;"-"&amp;B4</f>
    </nc>
  </rcc>
  <rcc rId="1302" sId="4">
    <nc r="F5">
      <f>A5&amp;"-"&amp;B5</f>
    </nc>
  </rcc>
  <rcc rId="1303" sId="4">
    <nc r="F6">
      <f>A6&amp;"-"&amp;B6</f>
    </nc>
  </rcc>
  <rcc rId="1304" sId="4">
    <nc r="F7">
      <f>A7&amp;"-"&amp;B7</f>
    </nc>
  </rcc>
  <rcc rId="1305" sId="4">
    <nc r="F8">
      <f>A8&amp;"-"&amp;B8</f>
    </nc>
  </rcc>
  <rcc rId="1306" sId="4">
    <nc r="F9">
      <f>A9&amp;"-"&amp;B9</f>
    </nc>
  </rcc>
  <rcc rId="1307" sId="4">
    <nc r="F10">
      <f>A10&amp;"-"&amp;B10</f>
    </nc>
  </rcc>
  <rcc rId="1308" sId="4">
    <nc r="F11">
      <f>A11&amp;"-"&amp;B11</f>
    </nc>
  </rcc>
  <rcc rId="1309" sId="4">
    <nc r="F12">
      <f>A12&amp;"-"&amp;B12</f>
    </nc>
  </rcc>
  <rcc rId="1310" sId="4">
    <nc r="B16" t="inlineStr">
      <is>
        <t>80-100</t>
      </is>
    </nc>
  </rcc>
  <rcc rId="1311" sId="4">
    <nc r="C16" t="inlineStr">
      <is>
        <t>65-79</t>
      </is>
    </nc>
  </rcc>
  <rcc rId="1312" sId="4">
    <nc r="D16" t="inlineStr">
      <is>
        <t>55-64</t>
      </is>
    </nc>
  </rcc>
  <rcc rId="1313" sId="4">
    <nc r="E16" t="inlineStr">
      <is>
        <t>50-54</t>
      </is>
    </nc>
  </rcc>
  <rcc rId="1314" sId="4">
    <nc r="F16" t="inlineStr">
      <is>
        <t>44-49</t>
      </is>
    </nc>
  </rcc>
  <rcc rId="1315" sId="4">
    <nc r="G16" t="inlineStr">
      <is>
        <t>39-43</t>
      </is>
    </nc>
  </rcc>
  <rcc rId="1316" sId="4">
    <nc r="H16" t="inlineStr">
      <is>
        <t>34-38</t>
      </is>
    </nc>
  </rcc>
  <rcc rId="1317" sId="4">
    <nc r="I16" t="inlineStr">
      <is>
        <t>30-33</t>
      </is>
    </nc>
  </rcc>
  <rcc rId="1318" sId="4">
    <nc r="J16" t="inlineStr">
      <is>
        <t>30-29</t>
      </is>
    </nc>
  </rcc>
  <rcc rId="1319" sId="2">
    <oc r="Q11">
      <f>CEILING(O13+N13,1)</f>
    </oc>
    <nc r="Q11">
      <v>30</v>
    </nc>
  </rcc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1371" sId="2">
    <oc r="P7" t="inlineStr">
      <is>
        <t>Email: abubakar@umt.edu.pk</t>
      </is>
    </oc>
    <nc r="P7" t="inlineStr">
      <is>
        <t xml:space="preserve">Email: </t>
      </is>
    </nc>
  </rcc>
  <rcc rId="1372" sId="2">
    <nc r="D6" t="inlineStr">
      <is>
        <t>abubakar@umt.edu.pk</t>
      </is>
    </nc>
  </rcc>
  <rfmt sheetId="2" sqref="D6:T6">
    <dxf>
      <alignment horizontal="right" readingOrder="0"/>
    </dxf>
  </rfmt>
  <rfmt sheetId="2" sqref="P7:R7">
    <dxf>
      <alignment horizontal="right" readingOrder="0"/>
    </dxf>
  </rfmt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4AA33006-30C9-4BDF-BF0C-53E67ECDF6E6}" action="delete"/>
  <rdn rId="0" localSheetId="1" customView="1" name="Z_4AA33006_30C9_4BDF_BF0C_53E67ECDF6E6_.wvu.FilterData" hidden="1" oldHidden="1">
    <formula>Master!$A$10:$T$42</formula>
    <oldFormula>Master!$A$10:$T$42</oldFormula>
  </rdn>
  <rdn rId="0" localSheetId="2" customView="1" name="Z_4AA33006_30C9_4BDF_BF0C_53E67ECDF6E6_.wvu.Cols" hidden="1" oldHidden="1">
    <formula>Adjustment!$L:$L,Adjustment!$P:$P</formula>
    <oldFormula>Adjustment!$L:$L,Adjustment!$P:$P</oldFormula>
  </rdn>
  <rcv guid="{4AA33006-30C9-4BDF-BF0C-53E67ECDF6E6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v guid="{DF641703-5C3F-45E8-B18C-AA3029C3DA4F}" action="delete"/>
  <rdn rId="0" localSheetId="1" customView="1" name="Z_DF641703_5C3F_45E8_B18C_AA3029C3DA4F_.wvu.FilterData" hidden="1" oldHidden="1">
    <formula>Master!$A$10:$T$42</formula>
    <oldFormula>Master!$A$10:$T$42</oldFormula>
  </rdn>
  <rdn rId="0" localSheetId="2" customView="1" name="Z_DF641703_5C3F_45E8_B18C_AA3029C3DA4F_.wvu.Cols" hidden="1" oldHidden="1">
    <formula>Adjustment!$P:$P</formula>
    <oldFormula>Adjustment!$P:$P</oldFormula>
  </rdn>
  <rcv guid="{DF641703-5C3F-45E8-B18C-AA3029C3DA4F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665F628C-C8DC-4A17-BA7A-539FFD1A8274}" name="0497" id="-867722383" dateTime="2013-02-25T12:28:09"/>
</user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8"/>
  <sheetViews>
    <sheetView topLeftCell="K13" workbookViewId="0">
      <selection activeCell="P34" sqref="P34"/>
    </sheetView>
  </sheetViews>
  <sheetFormatPr defaultRowHeight="15"/>
  <cols>
    <col min="1" max="1" width="5.140625" style="1" bestFit="1" customWidth="1"/>
    <col min="2" max="2" width="10.5703125" style="1" bestFit="1" customWidth="1"/>
    <col min="3" max="3" width="31.5703125" style="13" bestFit="1" customWidth="1"/>
    <col min="4" max="4" width="4.42578125" style="1" bestFit="1" customWidth="1"/>
    <col min="5" max="7" width="6" style="1" bestFit="1" customWidth="1"/>
    <col min="8" max="8" width="4" style="1" customWidth="1"/>
    <col min="9" max="9" width="3.5703125" style="1" customWidth="1"/>
    <col min="10" max="10" width="5.42578125" style="1" bestFit="1" customWidth="1"/>
    <col min="11" max="11" width="7.7109375" style="1" bestFit="1" customWidth="1"/>
    <col min="12" max="12" width="7.7109375" style="1" customWidth="1"/>
    <col min="13" max="14" width="7.7109375" style="1" bestFit="1" customWidth="1"/>
    <col min="15" max="15" width="6.5703125" style="1" bestFit="1" customWidth="1"/>
    <col min="16" max="16" width="9.42578125" style="1" customWidth="1"/>
    <col min="17" max="17" width="7.28515625" style="1" bestFit="1" customWidth="1"/>
    <col min="18" max="18" width="6.5703125" style="1" customWidth="1"/>
    <col min="19" max="19" width="8" style="1" customWidth="1"/>
    <col min="20" max="20" width="7.28515625" style="1" bestFit="1" customWidth="1"/>
    <col min="21" max="21" width="5.5703125" style="1" bestFit="1" customWidth="1"/>
    <col min="22" max="22" width="9.28515625" style="1" bestFit="1" customWidth="1"/>
    <col min="23" max="23" width="5.5703125" style="1" bestFit="1" customWidth="1"/>
    <col min="24" max="24" width="6.5703125" style="1" bestFit="1" customWidth="1"/>
    <col min="25" max="25" width="6.42578125" style="1" bestFit="1" customWidth="1"/>
    <col min="26" max="26" width="11.5703125" style="1" bestFit="1" customWidth="1"/>
    <col min="27" max="16384" width="9.140625" style="1"/>
  </cols>
  <sheetData>
    <row r="1" spans="1:25" ht="22.5" customHeight="1">
      <c r="A1" s="41"/>
      <c r="B1" s="41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50" t="s">
        <v>1</v>
      </c>
      <c r="R1" s="50"/>
      <c r="S1" s="50"/>
      <c r="T1" s="50"/>
      <c r="U1" s="50"/>
      <c r="V1" s="50"/>
      <c r="W1" s="50"/>
      <c r="X1" s="50"/>
      <c r="Y1" s="50"/>
    </row>
    <row r="2" spans="1:25" ht="17.25" customHeight="1">
      <c r="A2" s="41"/>
      <c r="B2" s="41"/>
      <c r="C2" s="50" t="s">
        <v>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 t="s">
        <v>3</v>
      </c>
      <c r="R2" s="50"/>
      <c r="S2" s="50"/>
      <c r="T2" s="50"/>
      <c r="U2" s="50"/>
      <c r="V2" s="50"/>
      <c r="W2" s="50"/>
      <c r="X2" s="50"/>
      <c r="Y2" s="50"/>
    </row>
    <row r="3" spans="1:25" ht="19.5" customHeight="1">
      <c r="A3" s="41"/>
      <c r="B3" s="41"/>
      <c r="C3" s="50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 t="s">
        <v>5</v>
      </c>
      <c r="R3" s="50"/>
      <c r="S3" s="50"/>
      <c r="T3" s="50"/>
      <c r="U3" s="50"/>
      <c r="V3" s="50"/>
      <c r="W3" s="50"/>
      <c r="X3" s="50"/>
      <c r="Y3" s="50"/>
    </row>
    <row r="4" spans="1:25" ht="24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</row>
    <row r="5" spans="1:25">
      <c r="A5" s="50" t="s">
        <v>6</v>
      </c>
      <c r="B5" s="50"/>
      <c r="C5" s="50"/>
      <c r="D5" s="50" t="s">
        <v>7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 t="s">
        <v>8</v>
      </c>
      <c r="X5" s="50"/>
      <c r="Y5" s="50"/>
    </row>
    <row r="6" spans="1: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</row>
    <row r="7" spans="1:25">
      <c r="A7" s="50" t="s">
        <v>60</v>
      </c>
      <c r="B7" s="50"/>
      <c r="C7" s="50"/>
      <c r="D7" s="50"/>
      <c r="E7" s="50"/>
      <c r="F7" s="50"/>
      <c r="G7" s="50"/>
      <c r="H7" s="50"/>
      <c r="I7" s="50"/>
      <c r="J7" s="50"/>
      <c r="K7" s="50" t="s">
        <v>59</v>
      </c>
      <c r="L7" s="50"/>
      <c r="M7" s="50"/>
      <c r="N7" s="50"/>
      <c r="O7" s="50"/>
      <c r="P7" s="50"/>
      <c r="Q7" s="50"/>
      <c r="R7" s="41"/>
      <c r="S7" s="41"/>
      <c r="T7" s="41"/>
      <c r="U7" s="50" t="s">
        <v>58</v>
      </c>
      <c r="V7" s="50"/>
      <c r="W7" s="50"/>
      <c r="X7" s="50"/>
      <c r="Y7" s="50"/>
    </row>
    <row r="8" spans="1:2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</row>
    <row r="9" spans="1:25" ht="36.75" customHeight="1">
      <c r="A9" s="43" t="s">
        <v>9</v>
      </c>
      <c r="B9" s="43" t="s">
        <v>10</v>
      </c>
      <c r="C9" s="45" t="s">
        <v>11</v>
      </c>
      <c r="D9" s="47" t="s">
        <v>12</v>
      </c>
      <c r="E9" s="48"/>
      <c r="F9" s="49"/>
      <c r="G9" s="2" t="s">
        <v>13</v>
      </c>
      <c r="H9" s="47" t="s">
        <v>14</v>
      </c>
      <c r="I9" s="48"/>
      <c r="J9" s="49"/>
      <c r="K9" s="2" t="s">
        <v>13</v>
      </c>
      <c r="L9" s="2" t="s">
        <v>15</v>
      </c>
      <c r="M9" s="2" t="s">
        <v>16</v>
      </c>
      <c r="N9" s="2" t="s">
        <v>17</v>
      </c>
      <c r="O9" s="2" t="s">
        <v>18</v>
      </c>
      <c r="P9" s="2" t="s">
        <v>19</v>
      </c>
      <c r="Q9" s="2" t="s">
        <v>20</v>
      </c>
      <c r="R9" s="2" t="s">
        <v>21</v>
      </c>
      <c r="S9" s="3" t="s">
        <v>22</v>
      </c>
      <c r="T9" s="4"/>
    </row>
    <row r="10" spans="1:25">
      <c r="A10" s="44"/>
      <c r="B10" s="44"/>
      <c r="C10" s="46"/>
      <c r="D10" s="2">
        <v>10</v>
      </c>
      <c r="E10" s="2">
        <v>10</v>
      </c>
      <c r="F10" s="2">
        <v>10</v>
      </c>
      <c r="G10" s="2">
        <f>SUM(D10:F10)</f>
        <v>30</v>
      </c>
      <c r="H10" s="2">
        <v>10</v>
      </c>
      <c r="I10" s="2">
        <v>10</v>
      </c>
      <c r="J10" s="2">
        <v>10</v>
      </c>
      <c r="K10" s="2">
        <f>SUM(H10:J10)</f>
        <v>30</v>
      </c>
      <c r="L10" s="2"/>
      <c r="M10" s="2"/>
      <c r="N10" s="2"/>
      <c r="O10" s="2">
        <v>40</v>
      </c>
      <c r="P10" s="2">
        <f>O10/40*20+K10/30*15+G10/30*15</f>
        <v>50</v>
      </c>
      <c r="Q10" s="5"/>
      <c r="R10" s="2"/>
      <c r="S10" s="6"/>
      <c r="T10" s="4"/>
    </row>
    <row r="11" spans="1:25">
      <c r="A11" s="5">
        <v>1</v>
      </c>
      <c r="B11" s="7">
        <v>70920034</v>
      </c>
      <c r="C11" s="8" t="s">
        <v>55</v>
      </c>
      <c r="D11" s="5">
        <v>2</v>
      </c>
      <c r="E11" s="5">
        <v>0</v>
      </c>
      <c r="F11" s="5">
        <v>0</v>
      </c>
      <c r="G11" s="5">
        <f t="shared" ref="G11:G42" si="0">SUM(D11:F11)</f>
        <v>2</v>
      </c>
      <c r="H11" s="5">
        <v>5</v>
      </c>
      <c r="I11" s="5">
        <v>10</v>
      </c>
      <c r="J11" s="5">
        <v>8</v>
      </c>
      <c r="K11" s="5">
        <f t="shared" ref="K11:K42" si="1">SUM(H11:J11)</f>
        <v>23</v>
      </c>
      <c r="L11" s="5"/>
      <c r="M11" s="5"/>
      <c r="N11" s="5"/>
      <c r="O11" s="5">
        <v>9</v>
      </c>
      <c r="P11" s="5">
        <f t="shared" ref="P11:P42" si="2">O11/40*20+K11/30*15+G11/30*15</f>
        <v>17</v>
      </c>
      <c r="Q11" s="5"/>
      <c r="R11" s="5"/>
      <c r="S11" s="6"/>
      <c r="T11" s="9"/>
    </row>
    <row r="12" spans="1:25">
      <c r="A12" s="5">
        <v>2</v>
      </c>
      <c r="B12" s="7">
        <v>71020197</v>
      </c>
      <c r="C12" s="8" t="s">
        <v>56</v>
      </c>
      <c r="D12" s="5">
        <v>4</v>
      </c>
      <c r="E12" s="5">
        <v>0</v>
      </c>
      <c r="F12" s="5">
        <v>0</v>
      </c>
      <c r="G12" s="5">
        <f t="shared" si="0"/>
        <v>4</v>
      </c>
      <c r="H12" s="5">
        <v>0</v>
      </c>
      <c r="I12" s="5">
        <v>10</v>
      </c>
      <c r="J12" s="5">
        <v>7</v>
      </c>
      <c r="K12" s="5">
        <f t="shared" si="1"/>
        <v>17</v>
      </c>
      <c r="L12" s="5"/>
      <c r="M12" s="5"/>
      <c r="N12" s="5"/>
      <c r="O12" s="5">
        <v>8</v>
      </c>
      <c r="P12" s="5">
        <f t="shared" si="2"/>
        <v>14.5</v>
      </c>
      <c r="Q12" s="5"/>
      <c r="R12" s="5"/>
      <c r="S12" s="5"/>
      <c r="T12" s="10"/>
    </row>
    <row r="13" spans="1:25">
      <c r="A13" s="5">
        <v>3</v>
      </c>
      <c r="B13" s="7">
        <v>71020225</v>
      </c>
      <c r="C13" s="8" t="s">
        <v>51</v>
      </c>
      <c r="D13" s="5">
        <v>3</v>
      </c>
      <c r="E13" s="5">
        <v>6</v>
      </c>
      <c r="F13" s="5">
        <v>6</v>
      </c>
      <c r="G13" s="5">
        <f t="shared" si="0"/>
        <v>15</v>
      </c>
      <c r="H13" s="5">
        <v>7</v>
      </c>
      <c r="I13" s="5">
        <v>10</v>
      </c>
      <c r="J13" s="5">
        <v>8</v>
      </c>
      <c r="K13" s="5">
        <f t="shared" si="1"/>
        <v>25</v>
      </c>
      <c r="L13" s="5"/>
      <c r="M13" s="5"/>
      <c r="N13" s="5"/>
      <c r="O13" s="5">
        <v>10</v>
      </c>
      <c r="P13" s="5">
        <f t="shared" si="2"/>
        <v>25</v>
      </c>
      <c r="Q13" s="5"/>
      <c r="R13" s="5"/>
      <c r="S13" s="5"/>
      <c r="T13" s="10"/>
    </row>
    <row r="14" spans="1:25">
      <c r="A14" s="5">
        <v>4</v>
      </c>
      <c r="B14" s="7">
        <v>81120089</v>
      </c>
      <c r="C14" s="8" t="s">
        <v>54</v>
      </c>
      <c r="D14" s="5">
        <v>4</v>
      </c>
      <c r="E14" s="5">
        <v>0</v>
      </c>
      <c r="F14" s="5">
        <v>0</v>
      </c>
      <c r="G14" s="5">
        <f t="shared" si="0"/>
        <v>4</v>
      </c>
      <c r="H14" s="5">
        <v>0</v>
      </c>
      <c r="I14" s="5">
        <v>10</v>
      </c>
      <c r="J14" s="5">
        <v>8</v>
      </c>
      <c r="K14" s="5">
        <f t="shared" si="1"/>
        <v>18</v>
      </c>
      <c r="L14" s="5"/>
      <c r="M14" s="5"/>
      <c r="N14" s="5"/>
      <c r="O14" s="5">
        <v>10</v>
      </c>
      <c r="P14" s="5">
        <f t="shared" si="2"/>
        <v>16</v>
      </c>
      <c r="Q14" s="5"/>
      <c r="R14" s="5"/>
      <c r="S14" s="5"/>
      <c r="T14" s="10"/>
    </row>
    <row r="15" spans="1:25">
      <c r="A15" s="5">
        <v>5</v>
      </c>
      <c r="B15" s="7">
        <v>91320032</v>
      </c>
      <c r="C15" s="8" t="s">
        <v>61</v>
      </c>
      <c r="D15" s="5">
        <v>0</v>
      </c>
      <c r="E15" s="5">
        <v>0</v>
      </c>
      <c r="F15" s="5">
        <v>0</v>
      </c>
      <c r="G15" s="5">
        <f t="shared" si="0"/>
        <v>0</v>
      </c>
      <c r="H15" s="5">
        <v>0</v>
      </c>
      <c r="I15" s="5">
        <v>10</v>
      </c>
      <c r="J15" s="5">
        <v>8</v>
      </c>
      <c r="K15" s="5">
        <f t="shared" si="1"/>
        <v>18</v>
      </c>
      <c r="L15" s="5"/>
      <c r="M15" s="5"/>
      <c r="N15" s="5"/>
      <c r="O15" s="5">
        <v>11</v>
      </c>
      <c r="P15" s="5">
        <f t="shared" si="2"/>
        <v>14.5</v>
      </c>
      <c r="Q15" s="5"/>
      <c r="R15" s="5"/>
      <c r="S15" s="5"/>
      <c r="T15" s="10"/>
    </row>
    <row r="16" spans="1:25">
      <c r="A16" s="5">
        <v>6</v>
      </c>
      <c r="B16" s="7">
        <v>91420067</v>
      </c>
      <c r="C16" s="8" t="s">
        <v>62</v>
      </c>
      <c r="D16" s="5">
        <v>0</v>
      </c>
      <c r="E16" s="5">
        <v>0</v>
      </c>
      <c r="F16" s="5">
        <v>0</v>
      </c>
      <c r="G16" s="5">
        <f t="shared" si="0"/>
        <v>0</v>
      </c>
      <c r="H16" s="5">
        <v>3</v>
      </c>
      <c r="I16" s="5">
        <v>9</v>
      </c>
      <c r="J16" s="5">
        <v>7</v>
      </c>
      <c r="K16" s="5">
        <f t="shared" si="1"/>
        <v>19</v>
      </c>
      <c r="L16" s="5"/>
      <c r="M16" s="5"/>
      <c r="N16" s="5"/>
      <c r="O16" s="5">
        <v>0</v>
      </c>
      <c r="P16" s="5">
        <f t="shared" si="2"/>
        <v>9.5</v>
      </c>
      <c r="Q16" s="5"/>
      <c r="R16" s="5"/>
      <c r="S16" s="5"/>
      <c r="T16" s="10"/>
    </row>
    <row r="17" spans="1:20">
      <c r="A17" s="5">
        <v>7</v>
      </c>
      <c r="B17" s="7">
        <v>91420097</v>
      </c>
      <c r="C17" s="8" t="s">
        <v>57</v>
      </c>
      <c r="D17" s="5">
        <v>1</v>
      </c>
      <c r="E17" s="5">
        <v>7</v>
      </c>
      <c r="F17" s="5">
        <v>6</v>
      </c>
      <c r="G17" s="5">
        <f t="shared" si="0"/>
        <v>14</v>
      </c>
      <c r="H17" s="5">
        <v>3</v>
      </c>
      <c r="I17" s="5">
        <v>10</v>
      </c>
      <c r="J17" s="5">
        <v>8</v>
      </c>
      <c r="K17" s="5">
        <f t="shared" si="1"/>
        <v>21</v>
      </c>
      <c r="L17" s="5"/>
      <c r="M17" s="5"/>
      <c r="N17" s="5"/>
      <c r="O17" s="5">
        <v>11</v>
      </c>
      <c r="P17" s="5">
        <f t="shared" si="2"/>
        <v>23</v>
      </c>
      <c r="Q17" s="5"/>
      <c r="R17" s="5"/>
      <c r="S17" s="5"/>
      <c r="T17" s="10"/>
    </row>
    <row r="18" spans="1:20">
      <c r="A18" s="5">
        <v>8</v>
      </c>
      <c r="B18" s="7">
        <v>91420122</v>
      </c>
      <c r="C18" s="8" t="s">
        <v>53</v>
      </c>
      <c r="D18" s="5">
        <v>6</v>
      </c>
      <c r="E18" s="5">
        <v>7</v>
      </c>
      <c r="F18" s="5">
        <v>0</v>
      </c>
      <c r="G18" s="5">
        <f t="shared" si="0"/>
        <v>13</v>
      </c>
      <c r="H18" s="5">
        <v>5</v>
      </c>
      <c r="I18" s="5">
        <v>8</v>
      </c>
      <c r="J18" s="5">
        <v>8</v>
      </c>
      <c r="K18" s="5">
        <f t="shared" si="1"/>
        <v>21</v>
      </c>
      <c r="L18" s="5"/>
      <c r="M18" s="5"/>
      <c r="N18" s="5"/>
      <c r="O18" s="5">
        <v>13</v>
      </c>
      <c r="P18" s="5">
        <f t="shared" si="2"/>
        <v>23.5</v>
      </c>
      <c r="Q18" s="5"/>
      <c r="R18" s="5"/>
      <c r="S18" s="5"/>
      <c r="T18" s="10"/>
    </row>
    <row r="19" spans="1:20">
      <c r="A19" s="5">
        <v>9</v>
      </c>
      <c r="B19" s="7">
        <v>91420243</v>
      </c>
      <c r="C19" s="8" t="s">
        <v>63</v>
      </c>
      <c r="D19" s="5">
        <v>0</v>
      </c>
      <c r="E19" s="5">
        <v>0</v>
      </c>
      <c r="F19" s="5">
        <v>0</v>
      </c>
      <c r="G19" s="5">
        <f t="shared" si="0"/>
        <v>0</v>
      </c>
      <c r="H19" s="5">
        <v>4</v>
      </c>
      <c r="I19" s="5">
        <v>10</v>
      </c>
      <c r="J19" s="5">
        <v>8</v>
      </c>
      <c r="K19" s="5">
        <f t="shared" si="1"/>
        <v>22</v>
      </c>
      <c r="L19" s="5"/>
      <c r="M19" s="5"/>
      <c r="N19" s="5"/>
      <c r="O19" s="5">
        <v>20</v>
      </c>
      <c r="P19" s="5">
        <f t="shared" si="2"/>
        <v>21</v>
      </c>
      <c r="Q19" s="5"/>
      <c r="R19" s="5"/>
      <c r="S19" s="5"/>
      <c r="T19" s="10"/>
    </row>
    <row r="20" spans="1:20">
      <c r="A20" s="5">
        <v>10</v>
      </c>
      <c r="B20" s="7">
        <v>91420259</v>
      </c>
      <c r="C20" s="8" t="s">
        <v>52</v>
      </c>
      <c r="D20" s="5">
        <v>3</v>
      </c>
      <c r="E20" s="5">
        <v>7</v>
      </c>
      <c r="F20" s="5">
        <v>0</v>
      </c>
      <c r="G20" s="5">
        <f t="shared" si="0"/>
        <v>10</v>
      </c>
      <c r="H20" s="5">
        <v>0</v>
      </c>
      <c r="I20" s="5">
        <v>10</v>
      </c>
      <c r="J20" s="5">
        <v>8</v>
      </c>
      <c r="K20" s="5">
        <f t="shared" si="1"/>
        <v>18</v>
      </c>
      <c r="L20" s="5"/>
      <c r="M20" s="5"/>
      <c r="N20" s="5"/>
      <c r="O20" s="5">
        <v>12</v>
      </c>
      <c r="P20" s="5">
        <f t="shared" si="2"/>
        <v>20</v>
      </c>
      <c r="Q20" s="5"/>
      <c r="R20" s="5"/>
      <c r="S20" s="5"/>
      <c r="T20" s="10"/>
    </row>
    <row r="21" spans="1:20">
      <c r="A21" s="5">
        <v>11</v>
      </c>
      <c r="B21" s="7">
        <v>101519006</v>
      </c>
      <c r="C21" s="8" t="s">
        <v>23</v>
      </c>
      <c r="D21" s="5">
        <v>8</v>
      </c>
      <c r="E21" s="5">
        <v>8</v>
      </c>
      <c r="F21" s="5">
        <v>6</v>
      </c>
      <c r="G21" s="5">
        <f t="shared" si="0"/>
        <v>22</v>
      </c>
      <c r="H21" s="5">
        <v>4</v>
      </c>
      <c r="I21" s="5">
        <v>7</v>
      </c>
      <c r="J21" s="5">
        <v>8</v>
      </c>
      <c r="K21" s="5">
        <f t="shared" si="1"/>
        <v>19</v>
      </c>
      <c r="L21" s="5"/>
      <c r="M21" s="5"/>
      <c r="N21" s="5"/>
      <c r="O21" s="5">
        <v>17</v>
      </c>
      <c r="P21" s="5">
        <f t="shared" si="2"/>
        <v>29</v>
      </c>
      <c r="Q21" s="5"/>
      <c r="R21" s="5"/>
      <c r="S21" s="5"/>
      <c r="T21" s="10"/>
    </row>
    <row r="22" spans="1:20">
      <c r="A22" s="5">
        <v>12</v>
      </c>
      <c r="B22" s="7">
        <v>101519012</v>
      </c>
      <c r="C22" s="8" t="s">
        <v>24</v>
      </c>
      <c r="D22" s="5">
        <v>9</v>
      </c>
      <c r="E22" s="5">
        <v>6</v>
      </c>
      <c r="F22" s="5">
        <v>4</v>
      </c>
      <c r="G22" s="5">
        <f t="shared" si="0"/>
        <v>19</v>
      </c>
      <c r="H22" s="5">
        <v>5</v>
      </c>
      <c r="I22" s="5">
        <v>10</v>
      </c>
      <c r="J22" s="5">
        <v>8</v>
      </c>
      <c r="K22" s="5">
        <f t="shared" si="1"/>
        <v>23</v>
      </c>
      <c r="L22" s="5"/>
      <c r="M22" s="5"/>
      <c r="N22" s="5"/>
      <c r="O22" s="5">
        <v>27</v>
      </c>
      <c r="P22" s="5">
        <f t="shared" si="2"/>
        <v>34.5</v>
      </c>
      <c r="Q22" s="5"/>
      <c r="R22" s="5"/>
      <c r="S22" s="5"/>
      <c r="T22" s="10"/>
    </row>
    <row r="23" spans="1:20">
      <c r="A23" s="5">
        <v>13</v>
      </c>
      <c r="B23" s="7">
        <v>101519013</v>
      </c>
      <c r="C23" s="8" t="s">
        <v>25</v>
      </c>
      <c r="D23" s="5">
        <v>5</v>
      </c>
      <c r="E23" s="5">
        <v>8</v>
      </c>
      <c r="F23" s="5">
        <v>5</v>
      </c>
      <c r="G23" s="5">
        <f t="shared" si="0"/>
        <v>18</v>
      </c>
      <c r="H23" s="5">
        <v>3</v>
      </c>
      <c r="I23" s="5">
        <v>7</v>
      </c>
      <c r="J23" s="5">
        <v>8</v>
      </c>
      <c r="K23" s="5">
        <f t="shared" si="1"/>
        <v>18</v>
      </c>
      <c r="L23" s="5"/>
      <c r="M23" s="5"/>
      <c r="N23" s="5"/>
      <c r="O23" s="5">
        <v>6</v>
      </c>
      <c r="P23" s="5">
        <f t="shared" si="2"/>
        <v>21</v>
      </c>
      <c r="Q23" s="5"/>
      <c r="R23" s="5"/>
      <c r="S23" s="5"/>
      <c r="T23" s="10"/>
    </row>
    <row r="24" spans="1:20">
      <c r="A24" s="5">
        <v>14</v>
      </c>
      <c r="B24" s="7">
        <v>101519015</v>
      </c>
      <c r="C24" s="8" t="s">
        <v>26</v>
      </c>
      <c r="D24" s="5">
        <v>0</v>
      </c>
      <c r="E24" s="5">
        <v>8</v>
      </c>
      <c r="F24" s="5">
        <v>6</v>
      </c>
      <c r="G24" s="5">
        <f t="shared" si="0"/>
        <v>14</v>
      </c>
      <c r="H24" s="5">
        <v>4</v>
      </c>
      <c r="I24" s="5">
        <v>9</v>
      </c>
      <c r="J24" s="5">
        <v>8</v>
      </c>
      <c r="K24" s="5">
        <f t="shared" si="1"/>
        <v>21</v>
      </c>
      <c r="L24" s="5"/>
      <c r="M24" s="5"/>
      <c r="N24" s="5"/>
      <c r="O24" s="5">
        <v>16</v>
      </c>
      <c r="P24" s="5">
        <f t="shared" si="2"/>
        <v>25.5</v>
      </c>
      <c r="Q24" s="5"/>
      <c r="R24" s="5"/>
      <c r="S24" s="5"/>
      <c r="T24" s="10"/>
    </row>
    <row r="25" spans="1:20">
      <c r="A25" s="5">
        <v>15</v>
      </c>
      <c r="B25" s="7">
        <v>101519016</v>
      </c>
      <c r="C25" s="8" t="s">
        <v>27</v>
      </c>
      <c r="D25" s="5">
        <v>8</v>
      </c>
      <c r="E25" s="5">
        <v>7</v>
      </c>
      <c r="F25" s="5">
        <v>5</v>
      </c>
      <c r="G25" s="5">
        <f t="shared" si="0"/>
        <v>20</v>
      </c>
      <c r="H25" s="5">
        <v>4</v>
      </c>
      <c r="I25" s="5">
        <v>10</v>
      </c>
      <c r="J25" s="5">
        <v>8</v>
      </c>
      <c r="K25" s="5">
        <f t="shared" si="1"/>
        <v>22</v>
      </c>
      <c r="L25" s="5"/>
      <c r="M25" s="5"/>
      <c r="N25" s="5"/>
      <c r="O25" s="5">
        <v>12</v>
      </c>
      <c r="P25" s="5">
        <f t="shared" si="2"/>
        <v>27</v>
      </c>
      <c r="Q25" s="5"/>
      <c r="R25" s="5"/>
      <c r="S25" s="5"/>
      <c r="T25" s="10"/>
    </row>
    <row r="26" spans="1:20">
      <c r="A26" s="5">
        <v>16</v>
      </c>
      <c r="B26" s="7">
        <v>101519027</v>
      </c>
      <c r="C26" s="8" t="s">
        <v>28</v>
      </c>
      <c r="D26" s="5">
        <v>8</v>
      </c>
      <c r="E26" s="5">
        <v>7</v>
      </c>
      <c r="F26" s="5">
        <v>9</v>
      </c>
      <c r="G26" s="5">
        <f t="shared" si="0"/>
        <v>24</v>
      </c>
      <c r="H26" s="5">
        <v>0</v>
      </c>
      <c r="I26" s="5">
        <v>10</v>
      </c>
      <c r="J26" s="5">
        <v>8</v>
      </c>
      <c r="K26" s="5">
        <f t="shared" si="1"/>
        <v>18</v>
      </c>
      <c r="L26" s="5"/>
      <c r="M26" s="5"/>
      <c r="N26" s="5"/>
      <c r="O26" s="5">
        <v>7</v>
      </c>
      <c r="P26" s="5">
        <f t="shared" si="2"/>
        <v>24.5</v>
      </c>
      <c r="Q26" s="5"/>
      <c r="R26" s="5"/>
      <c r="S26" s="5"/>
      <c r="T26" s="10"/>
    </row>
    <row r="27" spans="1:20">
      <c r="A27" s="5">
        <v>17</v>
      </c>
      <c r="B27" s="7">
        <v>101519028</v>
      </c>
      <c r="C27" s="8" t="s">
        <v>29</v>
      </c>
      <c r="D27" s="5">
        <v>0</v>
      </c>
      <c r="E27" s="5">
        <v>0</v>
      </c>
      <c r="F27" s="5">
        <v>4</v>
      </c>
      <c r="G27" s="5">
        <f t="shared" si="0"/>
        <v>4</v>
      </c>
      <c r="H27" s="5">
        <v>3</v>
      </c>
      <c r="I27" s="5">
        <v>9</v>
      </c>
      <c r="J27" s="5">
        <v>8</v>
      </c>
      <c r="K27" s="5">
        <f t="shared" si="1"/>
        <v>20</v>
      </c>
      <c r="L27" s="5"/>
      <c r="M27" s="5"/>
      <c r="N27" s="5"/>
      <c r="O27" s="5">
        <v>8</v>
      </c>
      <c r="P27" s="5">
        <f t="shared" si="2"/>
        <v>16</v>
      </c>
      <c r="Q27" s="5"/>
      <c r="R27" s="5"/>
      <c r="S27" s="5"/>
      <c r="T27" s="10"/>
    </row>
    <row r="28" spans="1:20">
      <c r="A28" s="5">
        <v>18</v>
      </c>
      <c r="B28" s="7">
        <v>101519031</v>
      </c>
      <c r="C28" s="8" t="s">
        <v>30</v>
      </c>
      <c r="D28" s="5">
        <v>0</v>
      </c>
      <c r="E28" s="5">
        <v>7</v>
      </c>
      <c r="F28" s="5">
        <v>3</v>
      </c>
      <c r="G28" s="5">
        <f t="shared" si="0"/>
        <v>10</v>
      </c>
      <c r="H28" s="5">
        <v>4</v>
      </c>
      <c r="I28" s="5">
        <v>9</v>
      </c>
      <c r="J28" s="5">
        <v>8</v>
      </c>
      <c r="K28" s="5">
        <f t="shared" si="1"/>
        <v>21</v>
      </c>
      <c r="L28" s="5"/>
      <c r="M28" s="5"/>
      <c r="N28" s="5"/>
      <c r="O28" s="5">
        <v>11</v>
      </c>
      <c r="P28" s="5">
        <f t="shared" si="2"/>
        <v>21</v>
      </c>
      <c r="Q28" s="5"/>
      <c r="R28" s="5"/>
      <c r="S28" s="5"/>
      <c r="T28" s="10"/>
    </row>
    <row r="29" spans="1:20">
      <c r="A29" s="5">
        <v>19</v>
      </c>
      <c r="B29" s="7">
        <v>101519032</v>
      </c>
      <c r="C29" s="8" t="s">
        <v>31</v>
      </c>
      <c r="D29" s="5">
        <v>7</v>
      </c>
      <c r="E29" s="5">
        <v>8</v>
      </c>
      <c r="F29" s="5">
        <v>6</v>
      </c>
      <c r="G29" s="5">
        <f t="shared" si="0"/>
        <v>21</v>
      </c>
      <c r="H29" s="5">
        <v>4</v>
      </c>
      <c r="I29" s="5">
        <v>10</v>
      </c>
      <c r="J29" s="5">
        <v>8</v>
      </c>
      <c r="K29" s="5">
        <f t="shared" si="1"/>
        <v>22</v>
      </c>
      <c r="L29" s="5"/>
      <c r="M29" s="5"/>
      <c r="N29" s="5"/>
      <c r="O29" s="5">
        <v>21</v>
      </c>
      <c r="P29" s="5">
        <f t="shared" si="2"/>
        <v>32</v>
      </c>
      <c r="Q29" s="5"/>
      <c r="R29" s="5"/>
      <c r="S29" s="5"/>
      <c r="T29" s="10"/>
    </row>
    <row r="30" spans="1:20">
      <c r="A30" s="5">
        <v>20</v>
      </c>
      <c r="B30" s="7">
        <v>101519033</v>
      </c>
      <c r="C30" s="8" t="s">
        <v>32</v>
      </c>
      <c r="D30" s="5">
        <v>8</v>
      </c>
      <c r="E30" s="5">
        <v>6</v>
      </c>
      <c r="F30" s="5">
        <v>4</v>
      </c>
      <c r="G30" s="5">
        <f t="shared" si="0"/>
        <v>18</v>
      </c>
      <c r="H30" s="5">
        <v>4</v>
      </c>
      <c r="I30" s="5">
        <v>10</v>
      </c>
      <c r="J30" s="5">
        <v>8</v>
      </c>
      <c r="K30" s="5">
        <f t="shared" si="1"/>
        <v>22</v>
      </c>
      <c r="L30" s="5"/>
      <c r="M30" s="5"/>
      <c r="N30" s="5"/>
      <c r="O30" s="5">
        <v>6</v>
      </c>
      <c r="P30" s="5">
        <f t="shared" si="2"/>
        <v>23</v>
      </c>
      <c r="Q30" s="5"/>
      <c r="R30" s="5"/>
      <c r="S30" s="5"/>
      <c r="T30" s="10"/>
    </row>
    <row r="31" spans="1:20">
      <c r="A31" s="5">
        <v>21</v>
      </c>
      <c r="B31" s="7">
        <v>101519037</v>
      </c>
      <c r="C31" s="8" t="s">
        <v>33</v>
      </c>
      <c r="D31" s="5">
        <v>0</v>
      </c>
      <c r="E31" s="5">
        <v>7</v>
      </c>
      <c r="F31" s="5">
        <v>5</v>
      </c>
      <c r="G31" s="5">
        <f t="shared" si="0"/>
        <v>12</v>
      </c>
      <c r="H31" s="5">
        <v>3</v>
      </c>
      <c r="I31" s="5">
        <v>9</v>
      </c>
      <c r="J31" s="5">
        <v>8</v>
      </c>
      <c r="K31" s="5">
        <f t="shared" si="1"/>
        <v>20</v>
      </c>
      <c r="L31" s="5"/>
      <c r="M31" s="5"/>
      <c r="N31" s="5"/>
      <c r="O31" s="5">
        <v>8</v>
      </c>
      <c r="P31" s="5">
        <f t="shared" si="2"/>
        <v>20</v>
      </c>
      <c r="Q31" s="5"/>
      <c r="R31" s="5"/>
      <c r="S31" s="5"/>
      <c r="T31" s="10"/>
    </row>
    <row r="32" spans="1:20">
      <c r="A32" s="5">
        <v>22</v>
      </c>
      <c r="B32" s="7">
        <v>101519038</v>
      </c>
      <c r="C32" s="8" t="s">
        <v>34</v>
      </c>
      <c r="D32" s="5">
        <v>8</v>
      </c>
      <c r="E32" s="5">
        <v>8</v>
      </c>
      <c r="F32" s="5">
        <v>8</v>
      </c>
      <c r="G32" s="5">
        <f t="shared" si="0"/>
        <v>24</v>
      </c>
      <c r="H32" s="5">
        <v>3</v>
      </c>
      <c r="I32" s="5">
        <v>10</v>
      </c>
      <c r="J32" s="5">
        <v>8</v>
      </c>
      <c r="K32" s="5">
        <f t="shared" si="1"/>
        <v>21</v>
      </c>
      <c r="L32" s="5"/>
      <c r="M32" s="5"/>
      <c r="N32" s="5"/>
      <c r="O32" s="5">
        <v>5</v>
      </c>
      <c r="P32" s="5">
        <f t="shared" si="2"/>
        <v>25</v>
      </c>
      <c r="Q32" s="5"/>
      <c r="R32" s="5"/>
      <c r="S32" s="5"/>
      <c r="T32" s="10"/>
    </row>
    <row r="33" spans="1:26">
      <c r="A33" s="5">
        <v>23</v>
      </c>
      <c r="B33" s="7">
        <v>101519040</v>
      </c>
      <c r="C33" s="8" t="s">
        <v>35</v>
      </c>
      <c r="D33" s="5">
        <v>0</v>
      </c>
      <c r="E33" s="5">
        <v>7</v>
      </c>
      <c r="F33" s="5">
        <v>4</v>
      </c>
      <c r="G33" s="5">
        <f t="shared" si="0"/>
        <v>11</v>
      </c>
      <c r="H33" s="5">
        <v>3</v>
      </c>
      <c r="I33" s="5">
        <v>9</v>
      </c>
      <c r="J33" s="5">
        <v>8</v>
      </c>
      <c r="K33" s="5">
        <f t="shared" si="1"/>
        <v>20</v>
      </c>
      <c r="L33" s="5"/>
      <c r="M33" s="5"/>
      <c r="N33" s="5"/>
      <c r="O33" s="5">
        <v>10</v>
      </c>
      <c r="P33" s="5">
        <f t="shared" si="2"/>
        <v>20.5</v>
      </c>
      <c r="Q33" s="5"/>
      <c r="R33" s="5"/>
      <c r="S33" s="5"/>
      <c r="T33" s="10"/>
    </row>
    <row r="34" spans="1:26">
      <c r="A34" s="5">
        <v>24</v>
      </c>
      <c r="B34" s="7">
        <v>101519041</v>
      </c>
      <c r="C34" s="8" t="s">
        <v>36</v>
      </c>
      <c r="D34" s="5">
        <v>5</v>
      </c>
      <c r="E34" s="5">
        <v>8</v>
      </c>
      <c r="F34" s="5">
        <v>3</v>
      </c>
      <c r="G34" s="5">
        <f t="shared" si="0"/>
        <v>16</v>
      </c>
      <c r="H34" s="5">
        <v>5</v>
      </c>
      <c r="I34" s="5">
        <v>10</v>
      </c>
      <c r="J34" s="5">
        <v>8</v>
      </c>
      <c r="K34" s="5">
        <f t="shared" si="1"/>
        <v>23</v>
      </c>
      <c r="L34" s="5"/>
      <c r="M34" s="5"/>
      <c r="N34" s="5"/>
      <c r="O34" s="5">
        <v>18</v>
      </c>
      <c r="P34" s="5">
        <f t="shared" si="2"/>
        <v>28.5</v>
      </c>
      <c r="Q34" s="5"/>
      <c r="R34" s="5"/>
      <c r="S34" s="5"/>
      <c r="T34" s="10"/>
    </row>
    <row r="35" spans="1:26">
      <c r="A35" s="5">
        <v>25</v>
      </c>
      <c r="B35" s="7">
        <v>101519044</v>
      </c>
      <c r="C35" s="8" t="s">
        <v>37</v>
      </c>
      <c r="D35" s="5">
        <v>9</v>
      </c>
      <c r="E35" s="5">
        <v>7</v>
      </c>
      <c r="F35" s="5">
        <v>1</v>
      </c>
      <c r="G35" s="5">
        <f t="shared" si="0"/>
        <v>17</v>
      </c>
      <c r="H35" s="5">
        <v>4</v>
      </c>
      <c r="I35" s="5">
        <v>10</v>
      </c>
      <c r="J35" s="5">
        <v>8</v>
      </c>
      <c r="K35" s="5">
        <f t="shared" si="1"/>
        <v>22</v>
      </c>
      <c r="L35" s="5"/>
      <c r="M35" s="5"/>
      <c r="N35" s="5"/>
      <c r="O35" s="5">
        <v>26</v>
      </c>
      <c r="P35" s="5">
        <f t="shared" si="2"/>
        <v>32.5</v>
      </c>
      <c r="Q35" s="5"/>
      <c r="R35" s="5"/>
      <c r="S35" s="5"/>
      <c r="T35" s="10"/>
    </row>
    <row r="36" spans="1:26">
      <c r="A36" s="5">
        <v>26</v>
      </c>
      <c r="B36" s="7">
        <v>101519052</v>
      </c>
      <c r="C36" s="8" t="s">
        <v>38</v>
      </c>
      <c r="D36" s="5">
        <v>9</v>
      </c>
      <c r="E36" s="5">
        <v>10</v>
      </c>
      <c r="F36" s="5">
        <v>7</v>
      </c>
      <c r="G36" s="5">
        <f t="shared" si="0"/>
        <v>26</v>
      </c>
      <c r="H36" s="5">
        <v>9</v>
      </c>
      <c r="I36" s="5">
        <v>10</v>
      </c>
      <c r="J36" s="5">
        <v>8</v>
      </c>
      <c r="K36" s="5">
        <f t="shared" si="1"/>
        <v>27</v>
      </c>
      <c r="L36" s="5"/>
      <c r="M36" s="5"/>
      <c r="N36" s="5"/>
      <c r="O36" s="5">
        <v>18</v>
      </c>
      <c r="P36" s="5">
        <f t="shared" si="2"/>
        <v>35.5</v>
      </c>
      <c r="Q36" s="5"/>
      <c r="R36" s="5"/>
      <c r="S36" s="5"/>
      <c r="T36" s="10"/>
    </row>
    <row r="37" spans="1:26">
      <c r="A37" s="5">
        <v>27</v>
      </c>
      <c r="B37" s="7">
        <v>101519072</v>
      </c>
      <c r="C37" s="8" t="s">
        <v>39</v>
      </c>
      <c r="D37" s="5">
        <v>7</v>
      </c>
      <c r="E37" s="5">
        <v>7</v>
      </c>
      <c r="F37" s="5">
        <v>4</v>
      </c>
      <c r="G37" s="5">
        <f t="shared" si="0"/>
        <v>18</v>
      </c>
      <c r="H37" s="5">
        <v>5</v>
      </c>
      <c r="I37" s="5">
        <v>10</v>
      </c>
      <c r="J37" s="5">
        <v>8</v>
      </c>
      <c r="K37" s="5">
        <f t="shared" si="1"/>
        <v>23</v>
      </c>
      <c r="L37" s="5"/>
      <c r="M37" s="5"/>
      <c r="N37" s="5"/>
      <c r="O37" s="5">
        <v>20</v>
      </c>
      <c r="P37" s="5">
        <f t="shared" si="2"/>
        <v>30.5</v>
      </c>
      <c r="Q37" s="5"/>
      <c r="R37" s="5"/>
      <c r="S37" s="5"/>
      <c r="T37" s="10"/>
    </row>
    <row r="38" spans="1:26">
      <c r="A38" s="5">
        <v>28</v>
      </c>
      <c r="B38" s="7">
        <v>101519082</v>
      </c>
      <c r="C38" s="8" t="s">
        <v>40</v>
      </c>
      <c r="D38" s="5">
        <v>7</v>
      </c>
      <c r="E38" s="2">
        <v>8</v>
      </c>
      <c r="F38" s="5">
        <v>5</v>
      </c>
      <c r="G38" s="5">
        <f t="shared" si="0"/>
        <v>20</v>
      </c>
      <c r="H38" s="5">
        <v>9</v>
      </c>
      <c r="I38" s="5">
        <v>10</v>
      </c>
      <c r="J38" s="5">
        <v>8</v>
      </c>
      <c r="K38" s="5">
        <f t="shared" si="1"/>
        <v>27</v>
      </c>
      <c r="L38" s="5"/>
      <c r="M38" s="5"/>
      <c r="N38" s="5"/>
      <c r="O38" s="5">
        <v>17</v>
      </c>
      <c r="P38" s="5">
        <f t="shared" si="2"/>
        <v>32</v>
      </c>
      <c r="Q38" s="5"/>
      <c r="R38" s="5"/>
      <c r="S38" s="5"/>
      <c r="T38" s="10"/>
    </row>
    <row r="39" spans="1:26">
      <c r="A39" s="5">
        <v>29</v>
      </c>
      <c r="B39" s="7">
        <v>101519089</v>
      </c>
      <c r="C39" s="8" t="s">
        <v>41</v>
      </c>
      <c r="D39" s="5">
        <v>0</v>
      </c>
      <c r="E39" s="5">
        <v>0</v>
      </c>
      <c r="F39" s="5">
        <v>6</v>
      </c>
      <c r="G39" s="5">
        <f t="shared" si="0"/>
        <v>6</v>
      </c>
      <c r="H39" s="5">
        <v>4</v>
      </c>
      <c r="I39" s="5">
        <v>9</v>
      </c>
      <c r="J39" s="5">
        <v>8</v>
      </c>
      <c r="K39" s="5">
        <f t="shared" si="1"/>
        <v>21</v>
      </c>
      <c r="L39" s="5"/>
      <c r="M39" s="5"/>
      <c r="N39" s="5"/>
      <c r="O39" s="5">
        <v>8</v>
      </c>
      <c r="P39" s="5">
        <f t="shared" si="2"/>
        <v>17.5</v>
      </c>
      <c r="Q39" s="5"/>
      <c r="R39" s="5"/>
      <c r="S39" s="5"/>
      <c r="T39" s="10"/>
    </row>
    <row r="40" spans="1:26">
      <c r="A40" s="5">
        <v>30</v>
      </c>
      <c r="B40" s="7">
        <v>101519149</v>
      </c>
      <c r="C40" s="8" t="s">
        <v>42</v>
      </c>
      <c r="D40" s="5">
        <v>0</v>
      </c>
      <c r="E40" s="5">
        <v>0</v>
      </c>
      <c r="F40" s="5">
        <v>0</v>
      </c>
      <c r="G40" s="5">
        <f t="shared" si="0"/>
        <v>0</v>
      </c>
      <c r="H40" s="5">
        <v>0</v>
      </c>
      <c r="I40" s="5">
        <v>0</v>
      </c>
      <c r="J40" s="5">
        <v>0</v>
      </c>
      <c r="K40" s="5">
        <v>0</v>
      </c>
      <c r="L40" s="5"/>
      <c r="M40" s="5"/>
      <c r="N40" s="5"/>
      <c r="O40" s="5">
        <v>0</v>
      </c>
      <c r="P40" s="5">
        <f t="shared" si="2"/>
        <v>0</v>
      </c>
      <c r="Q40" s="5"/>
      <c r="R40" s="5"/>
      <c r="S40" s="5"/>
      <c r="T40" s="10"/>
    </row>
    <row r="41" spans="1:26">
      <c r="A41" s="5">
        <v>31</v>
      </c>
      <c r="B41" s="7">
        <v>101519226</v>
      </c>
      <c r="C41" s="8" t="s">
        <v>43</v>
      </c>
      <c r="D41" s="5">
        <v>4</v>
      </c>
      <c r="E41" s="5">
        <v>8</v>
      </c>
      <c r="F41" s="5">
        <v>5</v>
      </c>
      <c r="G41" s="5">
        <f t="shared" si="0"/>
        <v>17</v>
      </c>
      <c r="H41" s="5">
        <v>5</v>
      </c>
      <c r="I41" s="5">
        <v>10</v>
      </c>
      <c r="J41" s="5">
        <v>8</v>
      </c>
      <c r="K41" s="5">
        <f t="shared" si="1"/>
        <v>23</v>
      </c>
      <c r="L41" s="5"/>
      <c r="M41" s="5"/>
      <c r="N41" s="5"/>
      <c r="O41" s="5">
        <v>13</v>
      </c>
      <c r="P41" s="5">
        <f t="shared" si="2"/>
        <v>26.5</v>
      </c>
      <c r="Q41" s="5"/>
      <c r="R41" s="5"/>
      <c r="S41" s="5"/>
      <c r="T41" s="10"/>
    </row>
    <row r="42" spans="1:26">
      <c r="A42" s="5">
        <v>32</v>
      </c>
      <c r="B42" s="7">
        <v>111619192</v>
      </c>
      <c r="C42" s="8" t="s">
        <v>44</v>
      </c>
      <c r="D42" s="5">
        <v>2</v>
      </c>
      <c r="E42" s="5">
        <v>0</v>
      </c>
      <c r="F42" s="5">
        <v>0</v>
      </c>
      <c r="G42" s="5">
        <f t="shared" si="0"/>
        <v>2</v>
      </c>
      <c r="H42" s="5">
        <v>4</v>
      </c>
      <c r="I42" s="5">
        <v>9</v>
      </c>
      <c r="J42" s="5">
        <v>8</v>
      </c>
      <c r="K42" s="5">
        <f t="shared" si="1"/>
        <v>21</v>
      </c>
      <c r="L42" s="5"/>
      <c r="M42" s="5"/>
      <c r="N42" s="5"/>
      <c r="O42" s="5">
        <v>10</v>
      </c>
      <c r="P42" s="5">
        <f t="shared" si="2"/>
        <v>16.5</v>
      </c>
      <c r="Q42" s="5"/>
      <c r="R42" s="5"/>
      <c r="S42" s="5"/>
      <c r="T42" s="10"/>
    </row>
    <row r="43" spans="1:26" ht="19.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2"/>
      <c r="V43" s="11"/>
      <c r="W43" s="11"/>
      <c r="X43" s="12"/>
      <c r="Y43" s="11"/>
      <c r="Z43" s="12"/>
    </row>
    <row r="44" spans="1:26" ht="19.5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</row>
    <row r="45" spans="1:26" ht="19.5" customHeight="1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</row>
    <row r="46" spans="1:26" ht="15" customHeight="1">
      <c r="A46" s="41" t="s">
        <v>45</v>
      </c>
      <c r="B46" s="41"/>
      <c r="C46" s="41"/>
      <c r="D46" s="41"/>
      <c r="E46" s="41"/>
      <c r="F46" s="41"/>
      <c r="G46" s="41"/>
      <c r="H46" s="41"/>
      <c r="I46" s="41"/>
      <c r="J46" s="41"/>
      <c r="K46" s="41" t="s">
        <v>47</v>
      </c>
      <c r="L46" s="41"/>
      <c r="M46" s="41"/>
      <c r="N46" s="41"/>
      <c r="O46" s="41"/>
      <c r="P46" s="41"/>
      <c r="Q46" s="41"/>
      <c r="R46" s="12" t="s">
        <v>49</v>
      </c>
      <c r="S46" s="12"/>
      <c r="T46" s="12"/>
      <c r="U46" s="12"/>
      <c r="V46" s="12"/>
      <c r="W46" s="12"/>
      <c r="X46" s="12"/>
      <c r="Y46" s="12"/>
    </row>
    <row r="47" spans="1:26" ht="15" customHeight="1">
      <c r="A47" s="41" t="s">
        <v>46</v>
      </c>
      <c r="B47" s="41"/>
      <c r="C47" s="41"/>
      <c r="D47" s="41"/>
      <c r="E47" s="41"/>
      <c r="F47" s="41"/>
      <c r="G47" s="41"/>
      <c r="H47" s="41"/>
      <c r="I47" s="41"/>
      <c r="J47" s="41"/>
      <c r="K47" s="41" t="s">
        <v>48</v>
      </c>
      <c r="L47" s="41"/>
      <c r="M47" s="41"/>
      <c r="N47" s="41"/>
      <c r="O47" s="41"/>
      <c r="P47" s="41"/>
      <c r="Q47" s="41"/>
      <c r="R47" s="12" t="s">
        <v>50</v>
      </c>
      <c r="S47" s="12"/>
      <c r="T47" s="12"/>
      <c r="U47" s="12"/>
      <c r="V47" s="12"/>
      <c r="W47" s="12"/>
      <c r="X47" s="12"/>
      <c r="Y47" s="12"/>
    </row>
    <row r="48" spans="1:26">
      <c r="U48" s="12"/>
      <c r="X48" s="12"/>
    </row>
  </sheetData>
  <sortState ref="B11:K42">
    <sortCondition ref="B11:B42"/>
  </sortState>
  <customSheetViews>
    <customSheetView guid="{4AA33006-30C9-4BDF-BF0C-53E67ECDF6E6}" topLeftCell="K13">
      <selection activeCell="P34" sqref="P34"/>
      <pageMargins left="0.7" right="0.7" top="0.75" bottom="0.75" header="0.3" footer="0.3"/>
      <pageSetup orientation="portrait" horizontalDpi="300" verticalDpi="300" r:id="rId1"/>
    </customSheetView>
    <customSheetView guid="{DF641703-5C3F-45E8-B18C-AA3029C3DA4F}" topLeftCell="K13">
      <selection activeCell="P34" sqref="P34"/>
      <pageMargins left="0.7" right="0.7" top="0.75" bottom="0.75" header="0.3" footer="0.3"/>
      <pageSetup orientation="portrait" horizontalDpi="300" verticalDpi="300" r:id="rId2"/>
    </customSheetView>
  </customSheetViews>
  <mergeCells count="30">
    <mergeCell ref="A1:B3"/>
    <mergeCell ref="C1:P1"/>
    <mergeCell ref="Q1:Y1"/>
    <mergeCell ref="C2:P2"/>
    <mergeCell ref="Q2:Y2"/>
    <mergeCell ref="C3:P3"/>
    <mergeCell ref="Q3:Y3"/>
    <mergeCell ref="A4:B4"/>
    <mergeCell ref="C4:P4"/>
    <mergeCell ref="Q4:Y4"/>
    <mergeCell ref="A5:C5"/>
    <mergeCell ref="D5:V5"/>
    <mergeCell ref="W5:Y5"/>
    <mergeCell ref="A6:C6"/>
    <mergeCell ref="D6:V6"/>
    <mergeCell ref="W6:Y6"/>
    <mergeCell ref="A7:J7"/>
    <mergeCell ref="K7:Q7"/>
    <mergeCell ref="R7:T7"/>
    <mergeCell ref="U7:Y7"/>
    <mergeCell ref="A47:J47"/>
    <mergeCell ref="K47:Q47"/>
    <mergeCell ref="A46:J46"/>
    <mergeCell ref="K46:Q46"/>
    <mergeCell ref="A8:Y8"/>
    <mergeCell ref="A9:A10"/>
    <mergeCell ref="B9:B10"/>
    <mergeCell ref="C9:C10"/>
    <mergeCell ref="D9:F9"/>
    <mergeCell ref="H9:J9"/>
  </mergeCells>
  <pageMargins left="0.7" right="0.7" top="0.75" bottom="0.75" header="0.3" footer="0.3"/>
  <pageSetup orientation="portrait" horizontalDpi="300" verticalDpi="3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topLeftCell="D1" workbookViewId="0">
      <selection activeCell="R10" sqref="R10:R21"/>
    </sheetView>
  </sheetViews>
  <sheetFormatPr defaultRowHeight="15"/>
  <cols>
    <col min="1" max="1" width="5.140625" style="1" bestFit="1" customWidth="1"/>
    <col min="2" max="2" width="10.5703125" style="1" bestFit="1" customWidth="1"/>
    <col min="3" max="3" width="31.5703125" style="13" bestFit="1" customWidth="1"/>
    <col min="4" max="10" width="6.140625" style="1" customWidth="1"/>
    <col min="11" max="11" width="5.42578125" style="1" bestFit="1" customWidth="1"/>
    <col min="12" max="12" width="5.5703125" style="1" hidden="1" customWidth="1"/>
    <col min="13" max="13" width="9.5703125" style="31" bestFit="1" customWidth="1"/>
    <col min="14" max="14" width="9.28515625" style="31" bestFit="1" customWidth="1"/>
    <col min="15" max="15" width="7.7109375" style="1" customWidth="1"/>
    <col min="16" max="16" width="14.140625" style="31" hidden="1" customWidth="1"/>
    <col min="17" max="17" width="7.42578125" style="1" customWidth="1"/>
    <col min="18" max="18" width="10.42578125" style="25" bestFit="1" customWidth="1"/>
    <col min="19" max="19" width="5.5703125" style="1" bestFit="1" customWidth="1"/>
    <col min="20" max="20" width="9.28515625" style="1" bestFit="1" customWidth="1"/>
    <col min="21" max="21" width="5.5703125" style="1" bestFit="1" customWidth="1"/>
    <col min="22" max="22" width="6.5703125" style="1" bestFit="1" customWidth="1"/>
    <col min="23" max="23" width="6.42578125" style="1" bestFit="1" customWidth="1"/>
    <col min="24" max="24" width="11.5703125" style="1" bestFit="1" customWidth="1"/>
    <col min="25" max="16384" width="9.140625" style="1"/>
  </cols>
  <sheetData>
    <row r="1" spans="1:23">
      <c r="A1" s="41"/>
      <c r="B1" s="41"/>
      <c r="C1" s="41" t="s">
        <v>0</v>
      </c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50" t="s">
        <v>78</v>
      </c>
      <c r="P1" s="50"/>
      <c r="Q1" s="50"/>
      <c r="R1" s="50"/>
      <c r="S1" s="50"/>
      <c r="T1" s="50"/>
      <c r="U1" s="50"/>
      <c r="V1" s="50"/>
      <c r="W1" s="50"/>
    </row>
    <row r="2" spans="1:23">
      <c r="A2" s="41"/>
      <c r="B2" s="41"/>
      <c r="C2" s="50" t="s">
        <v>2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 t="s">
        <v>94</v>
      </c>
      <c r="P2" s="50"/>
      <c r="Q2" s="50"/>
      <c r="R2" s="50"/>
      <c r="S2" s="50"/>
      <c r="T2" s="50"/>
      <c r="U2" s="50"/>
      <c r="V2" s="50"/>
      <c r="W2" s="50"/>
    </row>
    <row r="3" spans="1:23">
      <c r="A3" s="41"/>
      <c r="B3" s="41"/>
      <c r="C3" s="50" t="s">
        <v>4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 t="s">
        <v>79</v>
      </c>
      <c r="P3" s="50"/>
      <c r="Q3" s="50"/>
      <c r="R3" s="50"/>
      <c r="S3" s="50"/>
      <c r="T3" s="50"/>
      <c r="U3" s="50"/>
      <c r="V3" s="50"/>
      <c r="W3" s="50"/>
    </row>
    <row r="4" spans="1:23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R4" s="51" t="s">
        <v>81</v>
      </c>
      <c r="S4" s="51"/>
      <c r="T4" s="51"/>
      <c r="U4" s="26"/>
      <c r="V4" s="26"/>
      <c r="W4" s="26"/>
    </row>
    <row r="5" spans="1:23">
      <c r="A5" s="50" t="s">
        <v>6</v>
      </c>
      <c r="B5" s="50"/>
      <c r="C5" s="50"/>
      <c r="D5" s="50" t="s">
        <v>80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3">
      <c r="A6" s="41"/>
      <c r="B6" s="41"/>
      <c r="C6" s="4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41"/>
      <c r="V6" s="41"/>
      <c r="W6" s="41"/>
    </row>
    <row r="7" spans="1:23">
      <c r="A7" s="50" t="s">
        <v>77</v>
      </c>
      <c r="B7" s="50"/>
      <c r="C7" s="50"/>
      <c r="D7" s="50"/>
      <c r="E7" s="50"/>
      <c r="F7" s="50"/>
      <c r="G7" s="50"/>
      <c r="H7" s="50"/>
      <c r="I7" s="50"/>
      <c r="J7" s="50"/>
      <c r="K7" s="50" t="s">
        <v>76</v>
      </c>
      <c r="L7" s="50"/>
      <c r="M7" s="50"/>
      <c r="N7" s="50"/>
      <c r="O7" s="50"/>
      <c r="P7" s="53" t="s">
        <v>82</v>
      </c>
      <c r="Q7" s="53"/>
      <c r="R7" s="53"/>
      <c r="S7" s="40" t="s">
        <v>83</v>
      </c>
      <c r="T7" s="23"/>
      <c r="U7" s="23"/>
      <c r="V7" s="23"/>
      <c r="W7" s="23"/>
    </row>
    <row r="8" spans="1:23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</row>
    <row r="9" spans="1:23" ht="30">
      <c r="A9" s="55" t="s">
        <v>9</v>
      </c>
      <c r="B9" s="55" t="s">
        <v>10</v>
      </c>
      <c r="C9" s="56" t="s">
        <v>11</v>
      </c>
      <c r="D9" s="55" t="s">
        <v>12</v>
      </c>
      <c r="E9" s="55"/>
      <c r="F9" s="55"/>
      <c r="G9" s="9" t="s">
        <v>13</v>
      </c>
      <c r="H9" s="55" t="s">
        <v>14</v>
      </c>
      <c r="I9" s="55"/>
      <c r="J9" s="55"/>
      <c r="K9" s="9" t="s">
        <v>13</v>
      </c>
      <c r="L9" s="9" t="s">
        <v>18</v>
      </c>
      <c r="M9" s="38" t="s">
        <v>18</v>
      </c>
      <c r="N9" s="38" t="s">
        <v>19</v>
      </c>
      <c r="O9" s="9" t="s">
        <v>20</v>
      </c>
      <c r="P9" s="38" t="s">
        <v>21</v>
      </c>
      <c r="Q9" s="9" t="s">
        <v>21</v>
      </c>
      <c r="R9" s="9" t="s">
        <v>66</v>
      </c>
      <c r="T9" s="23"/>
    </row>
    <row r="10" spans="1:23" s="23" customFormat="1">
      <c r="A10" s="55"/>
      <c r="B10" s="55"/>
      <c r="C10" s="56"/>
      <c r="D10" s="9">
        <v>10</v>
      </c>
      <c r="E10" s="9">
        <v>10</v>
      </c>
      <c r="F10" s="9">
        <v>10</v>
      </c>
      <c r="G10" s="9">
        <v>15</v>
      </c>
      <c r="H10" s="9">
        <v>10</v>
      </c>
      <c r="I10" s="9">
        <v>10</v>
      </c>
      <c r="J10" s="9">
        <v>10</v>
      </c>
      <c r="K10" s="9">
        <v>10</v>
      </c>
      <c r="L10" s="9">
        <v>40</v>
      </c>
      <c r="M10" s="38">
        <v>25</v>
      </c>
      <c r="N10" s="39">
        <f t="shared" ref="N10" si="0">M10+K10+G10</f>
        <v>50</v>
      </c>
      <c r="O10" s="9">
        <v>50</v>
      </c>
      <c r="P10" s="38">
        <f t="shared" ref="P10" si="1">N10+O10</f>
        <v>100</v>
      </c>
      <c r="Q10" s="9">
        <v>100</v>
      </c>
      <c r="R10" s="35"/>
    </row>
    <row r="11" spans="1:23">
      <c r="A11" s="5">
        <v>1</v>
      </c>
      <c r="B11" s="7">
        <v>70920034</v>
      </c>
      <c r="C11" s="8" t="s">
        <v>55</v>
      </c>
      <c r="D11" s="5">
        <v>2</v>
      </c>
      <c r="E11" s="5">
        <v>0</v>
      </c>
      <c r="F11" s="5">
        <v>0</v>
      </c>
      <c r="G11" s="19">
        <f>(20+SUM(D11:F11))/50*15</f>
        <v>6.6</v>
      </c>
      <c r="H11" s="5">
        <v>5</v>
      </c>
      <c r="I11" s="5">
        <v>10</v>
      </c>
      <c r="J11" s="5">
        <v>8</v>
      </c>
      <c r="K11" s="19">
        <f>(20+SUM(H11:J11))/50*10</f>
        <v>8.6</v>
      </c>
      <c r="L11" s="5">
        <v>9</v>
      </c>
      <c r="M11" s="37">
        <f t="shared" ref="M11:M21" si="2">L11/27*25</f>
        <v>8.3333333333333321</v>
      </c>
      <c r="N11" s="28">
        <f>M11+K11+G11</f>
        <v>23.533333333333331</v>
      </c>
      <c r="O11" s="5">
        <v>6</v>
      </c>
      <c r="P11" s="32">
        <f t="shared" ref="P11:P17" si="3">N11+O11</f>
        <v>29.533333333333331</v>
      </c>
      <c r="Q11" s="34">
        <f>CEILING(O11+N11+10,1)</f>
        <v>40</v>
      </c>
      <c r="R11" s="36"/>
    </row>
    <row r="12" spans="1:23">
      <c r="A12" s="5">
        <v>2</v>
      </c>
      <c r="B12" s="7">
        <v>71020197</v>
      </c>
      <c r="C12" s="8" t="s">
        <v>56</v>
      </c>
      <c r="D12" s="5">
        <v>4</v>
      </c>
      <c r="E12" s="5">
        <v>5</v>
      </c>
      <c r="F12" s="5">
        <v>0</v>
      </c>
      <c r="G12" s="19">
        <f>(20+SUM(D12:F12))/50*15</f>
        <v>8.6999999999999993</v>
      </c>
      <c r="H12" s="5">
        <v>4</v>
      </c>
      <c r="I12" s="5">
        <v>10</v>
      </c>
      <c r="J12" s="5">
        <v>7</v>
      </c>
      <c r="K12" s="19">
        <f>(20+SUM(H12:J12))/50*10</f>
        <v>8.1999999999999993</v>
      </c>
      <c r="L12" s="5">
        <v>8</v>
      </c>
      <c r="M12" s="37">
        <f t="shared" si="2"/>
        <v>7.4074074074074066</v>
      </c>
      <c r="N12" s="28">
        <f>M12+K12+G12</f>
        <v>24.307407407407403</v>
      </c>
      <c r="O12" s="5">
        <v>7</v>
      </c>
      <c r="P12" s="32">
        <f t="shared" si="3"/>
        <v>31.307407407407403</v>
      </c>
      <c r="Q12" s="34">
        <f>CEILING(O12+N12+10,1)</f>
        <v>42</v>
      </c>
      <c r="R12" s="36"/>
    </row>
    <row r="13" spans="1:23">
      <c r="A13" s="19">
        <v>3</v>
      </c>
      <c r="B13" s="7">
        <v>71020225</v>
      </c>
      <c r="C13" s="8" t="s">
        <v>51</v>
      </c>
      <c r="D13" s="5">
        <v>3</v>
      </c>
      <c r="E13" s="5">
        <v>6</v>
      </c>
      <c r="F13" s="5">
        <v>6</v>
      </c>
      <c r="G13" s="19">
        <f>(20+SUM(D13:F13))/50*15</f>
        <v>10.5</v>
      </c>
      <c r="H13" s="5">
        <v>7</v>
      </c>
      <c r="I13" s="5">
        <v>10</v>
      </c>
      <c r="J13" s="5">
        <v>8</v>
      </c>
      <c r="K13" s="19">
        <f>(20+SUM(H13:J13))/50*10</f>
        <v>9</v>
      </c>
      <c r="L13" s="5">
        <v>10</v>
      </c>
      <c r="M13" s="37">
        <f t="shared" si="2"/>
        <v>9.2592592592592595</v>
      </c>
      <c r="N13" s="28">
        <f>M13+K13+G13</f>
        <v>28.75925925925926</v>
      </c>
      <c r="O13" s="5">
        <v>6</v>
      </c>
      <c r="P13" s="32">
        <f t="shared" si="3"/>
        <v>34.75925925925926</v>
      </c>
      <c r="Q13" s="34">
        <f>CEILING(O13+N13+10,1)</f>
        <v>45</v>
      </c>
      <c r="R13" s="36"/>
    </row>
    <row r="14" spans="1:23">
      <c r="A14" s="5">
        <v>4</v>
      </c>
      <c r="B14" s="7">
        <v>81120089</v>
      </c>
      <c r="C14" s="8" t="s">
        <v>54</v>
      </c>
      <c r="D14" s="5">
        <v>4</v>
      </c>
      <c r="E14" s="5">
        <v>5</v>
      </c>
      <c r="F14" s="5">
        <v>0</v>
      </c>
      <c r="G14" s="19">
        <f>(20+SUM(D14:F14))/50*15</f>
        <v>8.6999999999999993</v>
      </c>
      <c r="H14" s="5">
        <v>4</v>
      </c>
      <c r="I14" s="5">
        <v>10</v>
      </c>
      <c r="J14" s="5">
        <v>8</v>
      </c>
      <c r="K14" s="19">
        <f>(20+SUM(H14:J14))/50*10</f>
        <v>8.4</v>
      </c>
      <c r="L14" s="5">
        <v>10</v>
      </c>
      <c r="M14" s="37">
        <f t="shared" si="2"/>
        <v>9.2592592592592595</v>
      </c>
      <c r="N14" s="28">
        <f>M14+K14+G14</f>
        <v>26.359259259259257</v>
      </c>
      <c r="O14" s="5">
        <v>6</v>
      </c>
      <c r="P14" s="32">
        <f t="shared" si="3"/>
        <v>32.359259259259261</v>
      </c>
      <c r="Q14" s="34">
        <f>CEILING(O14+N14+10,1)</f>
        <v>43</v>
      </c>
      <c r="R14" s="36"/>
    </row>
    <row r="15" spans="1:23">
      <c r="A15" s="5">
        <v>5</v>
      </c>
      <c r="B15" s="7">
        <v>91320032</v>
      </c>
      <c r="C15" s="8" t="s">
        <v>61</v>
      </c>
      <c r="D15" s="5">
        <v>0</v>
      </c>
      <c r="E15" s="5">
        <v>5</v>
      </c>
      <c r="F15" s="5">
        <v>0</v>
      </c>
      <c r="G15" s="19">
        <f>(20+SUM(D15:F15))/50*15</f>
        <v>7.5</v>
      </c>
      <c r="H15" s="5">
        <v>2</v>
      </c>
      <c r="I15" s="5">
        <v>10</v>
      </c>
      <c r="J15" s="5">
        <v>8</v>
      </c>
      <c r="K15" s="19">
        <f>(20+SUM(H15:J15))/50*10</f>
        <v>8</v>
      </c>
      <c r="L15" s="5">
        <v>11</v>
      </c>
      <c r="M15" s="37">
        <f t="shared" si="2"/>
        <v>10.185185185185185</v>
      </c>
      <c r="N15" s="28">
        <f>M15+K15+G15</f>
        <v>25.685185185185183</v>
      </c>
      <c r="O15" s="5">
        <v>7</v>
      </c>
      <c r="P15" s="32">
        <f t="shared" si="3"/>
        <v>32.685185185185183</v>
      </c>
      <c r="Q15" s="34">
        <f>CEILING(O15+N15+10,1)</f>
        <v>43</v>
      </c>
      <c r="R15" s="36"/>
    </row>
    <row r="16" spans="1:23">
      <c r="A16" s="19">
        <v>6</v>
      </c>
      <c r="B16" s="7">
        <v>91320040</v>
      </c>
      <c r="C16" s="8" t="s">
        <v>65</v>
      </c>
      <c r="D16" s="5">
        <v>0</v>
      </c>
      <c r="E16" s="5">
        <v>0</v>
      </c>
      <c r="F16" s="5">
        <v>0</v>
      </c>
      <c r="G16" s="19">
        <v>0</v>
      </c>
      <c r="H16" s="5">
        <v>0</v>
      </c>
      <c r="I16" s="5">
        <v>0</v>
      </c>
      <c r="J16" s="5">
        <v>0</v>
      </c>
      <c r="K16" s="19">
        <v>0</v>
      </c>
      <c r="L16" s="5">
        <v>0</v>
      </c>
      <c r="M16" s="37">
        <f t="shared" si="2"/>
        <v>0</v>
      </c>
      <c r="N16" s="28">
        <v>0</v>
      </c>
      <c r="O16" s="5">
        <v>10</v>
      </c>
      <c r="P16" s="32">
        <f t="shared" si="3"/>
        <v>10</v>
      </c>
      <c r="Q16" s="34">
        <f>CEILING(O16+N16+5,1)</f>
        <v>15</v>
      </c>
      <c r="R16" s="36"/>
    </row>
    <row r="17" spans="1:24">
      <c r="A17" s="5">
        <v>7</v>
      </c>
      <c r="B17" s="7">
        <v>91420067</v>
      </c>
      <c r="C17" s="8" t="s">
        <v>62</v>
      </c>
      <c r="D17" s="5">
        <v>5</v>
      </c>
      <c r="E17" s="5">
        <v>0</v>
      </c>
      <c r="F17" s="5">
        <v>0</v>
      </c>
      <c r="G17" s="19">
        <f t="shared" ref="G17:G21" si="4">(20+SUM(D17:F17))/50*15</f>
        <v>7.5</v>
      </c>
      <c r="H17" s="5">
        <v>3</v>
      </c>
      <c r="I17" s="5">
        <v>9</v>
      </c>
      <c r="J17" s="5">
        <v>7</v>
      </c>
      <c r="K17" s="19">
        <f t="shared" ref="K17:K21" si="5">(20+SUM(H17:J17))/50*10</f>
        <v>7.8000000000000007</v>
      </c>
      <c r="L17" s="5">
        <v>0</v>
      </c>
      <c r="M17" s="37">
        <f t="shared" si="2"/>
        <v>0</v>
      </c>
      <c r="N17" s="28">
        <f t="shared" ref="N17:N21" si="6">M17+K17+G17</f>
        <v>15.3</v>
      </c>
      <c r="O17" s="5">
        <v>16</v>
      </c>
      <c r="P17" s="32">
        <f t="shared" si="3"/>
        <v>31.3</v>
      </c>
      <c r="Q17" s="34">
        <f>CEILING(O17+N17+10,1)</f>
        <v>42</v>
      </c>
      <c r="R17" s="36"/>
    </row>
    <row r="18" spans="1:24">
      <c r="A18" s="5">
        <v>8</v>
      </c>
      <c r="B18" s="7">
        <v>91420097</v>
      </c>
      <c r="C18" s="8" t="s">
        <v>57</v>
      </c>
      <c r="D18" s="5">
        <v>1</v>
      </c>
      <c r="E18" s="5">
        <v>7</v>
      </c>
      <c r="F18" s="5">
        <v>6</v>
      </c>
      <c r="G18" s="19">
        <f t="shared" si="4"/>
        <v>10.200000000000001</v>
      </c>
      <c r="H18" s="5">
        <v>3</v>
      </c>
      <c r="I18" s="5">
        <v>10</v>
      </c>
      <c r="J18" s="5">
        <v>8</v>
      </c>
      <c r="K18" s="19">
        <f t="shared" si="5"/>
        <v>8.1999999999999993</v>
      </c>
      <c r="L18" s="5">
        <v>11</v>
      </c>
      <c r="M18" s="37">
        <f t="shared" si="2"/>
        <v>10.185185185185185</v>
      </c>
      <c r="N18" s="28">
        <f t="shared" si="6"/>
        <v>28.585185185185189</v>
      </c>
      <c r="O18" s="5" t="s">
        <v>74</v>
      </c>
      <c r="P18" s="32"/>
      <c r="Q18" s="34" t="s">
        <v>74</v>
      </c>
      <c r="R18" s="36"/>
    </row>
    <row r="19" spans="1:24">
      <c r="A19" s="19">
        <v>9</v>
      </c>
      <c r="B19" s="7">
        <v>91420122</v>
      </c>
      <c r="C19" s="8" t="s">
        <v>53</v>
      </c>
      <c r="D19" s="5">
        <v>6</v>
      </c>
      <c r="E19" s="5">
        <v>7</v>
      </c>
      <c r="F19" s="5">
        <v>4</v>
      </c>
      <c r="G19" s="19">
        <f t="shared" si="4"/>
        <v>11.1</v>
      </c>
      <c r="H19" s="5">
        <v>5</v>
      </c>
      <c r="I19" s="5">
        <v>8</v>
      </c>
      <c r="J19" s="5">
        <v>8</v>
      </c>
      <c r="K19" s="19">
        <f t="shared" si="5"/>
        <v>8.1999999999999993</v>
      </c>
      <c r="L19" s="5">
        <v>13</v>
      </c>
      <c r="M19" s="37">
        <f t="shared" si="2"/>
        <v>12.037037037037036</v>
      </c>
      <c r="N19" s="28">
        <f t="shared" si="6"/>
        <v>31.337037037037035</v>
      </c>
      <c r="O19" s="5">
        <v>13</v>
      </c>
      <c r="P19" s="32">
        <f t="shared" ref="P19:P21" si="7">N19+O19</f>
        <v>44.337037037037035</v>
      </c>
      <c r="Q19" s="34">
        <f t="shared" ref="Q19:Q21" si="8">CEILING(O19+N19+10,1)</f>
        <v>55</v>
      </c>
      <c r="R19" s="36"/>
    </row>
    <row r="20" spans="1:24">
      <c r="A20" s="5">
        <v>10</v>
      </c>
      <c r="B20" s="7">
        <v>91420243</v>
      </c>
      <c r="C20" s="8" t="s">
        <v>63</v>
      </c>
      <c r="D20" s="5">
        <v>5</v>
      </c>
      <c r="E20" s="5">
        <v>3</v>
      </c>
      <c r="F20" s="5">
        <v>3</v>
      </c>
      <c r="G20" s="19">
        <f t="shared" si="4"/>
        <v>9.3000000000000007</v>
      </c>
      <c r="H20" s="5">
        <v>4</v>
      </c>
      <c r="I20" s="5">
        <v>10</v>
      </c>
      <c r="J20" s="5">
        <v>8</v>
      </c>
      <c r="K20" s="19">
        <f t="shared" si="5"/>
        <v>8.4</v>
      </c>
      <c r="L20" s="5">
        <v>20</v>
      </c>
      <c r="M20" s="37">
        <f t="shared" si="2"/>
        <v>18.518518518518519</v>
      </c>
      <c r="N20" s="28">
        <f t="shared" si="6"/>
        <v>36.218518518518522</v>
      </c>
      <c r="O20" s="5">
        <v>15</v>
      </c>
      <c r="P20" s="32">
        <f t="shared" si="7"/>
        <v>51.218518518518522</v>
      </c>
      <c r="Q20" s="34">
        <f t="shared" si="8"/>
        <v>62</v>
      </c>
      <c r="R20" s="36"/>
    </row>
    <row r="21" spans="1:24">
      <c r="A21" s="5">
        <v>11</v>
      </c>
      <c r="B21" s="7">
        <v>91420259</v>
      </c>
      <c r="C21" s="8" t="s">
        <v>52</v>
      </c>
      <c r="D21" s="5">
        <v>3</v>
      </c>
      <c r="E21" s="5">
        <v>7</v>
      </c>
      <c r="F21" s="5">
        <v>5</v>
      </c>
      <c r="G21" s="19">
        <f t="shared" si="4"/>
        <v>10.5</v>
      </c>
      <c r="H21" s="5">
        <v>4</v>
      </c>
      <c r="I21" s="5">
        <v>10</v>
      </c>
      <c r="J21" s="5">
        <v>8</v>
      </c>
      <c r="K21" s="19">
        <f t="shared" si="5"/>
        <v>8.4</v>
      </c>
      <c r="L21" s="5">
        <v>12</v>
      </c>
      <c r="M21" s="37">
        <f t="shared" si="2"/>
        <v>11.111111111111111</v>
      </c>
      <c r="N21" s="28">
        <f t="shared" si="6"/>
        <v>30.011111111111113</v>
      </c>
      <c r="O21" s="5">
        <v>13</v>
      </c>
      <c r="P21" s="32">
        <f t="shared" si="7"/>
        <v>43.011111111111113</v>
      </c>
      <c r="Q21" s="34">
        <f t="shared" si="8"/>
        <v>54</v>
      </c>
      <c r="R21" s="36"/>
    </row>
    <row r="22" spans="1:24" ht="19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29"/>
      <c r="N22" s="29"/>
      <c r="O22" s="11"/>
      <c r="P22" s="29"/>
      <c r="Q22" s="27"/>
      <c r="R22" s="33"/>
      <c r="S22" s="12"/>
      <c r="T22" s="26"/>
      <c r="U22" s="26"/>
      <c r="V22" s="26"/>
      <c r="W22" s="26"/>
      <c r="X22" s="26"/>
    </row>
    <row r="23" spans="1:24" ht="19.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30"/>
      <c r="N23" s="30"/>
      <c r="O23" s="12"/>
      <c r="P23" s="30"/>
      <c r="Q23" s="12"/>
      <c r="R23" s="24"/>
      <c r="S23" s="12"/>
      <c r="T23" s="12"/>
      <c r="U23" s="12"/>
      <c r="V23" s="12"/>
      <c r="W23" s="12"/>
    </row>
    <row r="24" spans="1:24" ht="19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30"/>
      <c r="N24" s="30"/>
      <c r="O24" s="12"/>
      <c r="P24" s="30"/>
      <c r="Q24" s="12"/>
      <c r="R24" s="24"/>
      <c r="S24" s="12"/>
      <c r="T24" s="12"/>
      <c r="U24" s="12"/>
      <c r="V24" s="12"/>
      <c r="W24" s="12"/>
    </row>
    <row r="25" spans="1:24" ht="15" customHeight="1">
      <c r="A25" s="41" t="s">
        <v>45</v>
      </c>
      <c r="B25" s="41"/>
      <c r="C25" s="41"/>
      <c r="D25" s="41"/>
      <c r="E25" s="41"/>
      <c r="F25" s="41"/>
      <c r="G25" s="41"/>
      <c r="H25" s="41"/>
      <c r="I25" s="41"/>
      <c r="J25" s="41"/>
      <c r="K25" s="41" t="s">
        <v>47</v>
      </c>
      <c r="L25" s="41"/>
      <c r="M25" s="41"/>
      <c r="N25" s="41"/>
      <c r="O25" s="41"/>
      <c r="P25" s="30" t="s">
        <v>49</v>
      </c>
      <c r="Q25" s="12"/>
      <c r="R25" s="24"/>
      <c r="S25" s="12"/>
      <c r="T25" s="12"/>
      <c r="U25" s="12"/>
      <c r="V25" s="12"/>
      <c r="W25" s="12"/>
    </row>
    <row r="26" spans="1:24" ht="15" customHeight="1">
      <c r="A26" s="41" t="s">
        <v>46</v>
      </c>
      <c r="B26" s="41"/>
      <c r="C26" s="41"/>
      <c r="D26" s="41"/>
      <c r="E26" s="41"/>
      <c r="F26" s="41"/>
      <c r="G26" s="41"/>
      <c r="H26" s="41"/>
      <c r="I26" s="41"/>
      <c r="J26" s="41"/>
      <c r="K26" s="41" t="s">
        <v>48</v>
      </c>
      <c r="L26" s="41"/>
      <c r="M26" s="41"/>
      <c r="N26" s="41"/>
      <c r="O26" s="41"/>
      <c r="P26" s="30" t="s">
        <v>50</v>
      </c>
      <c r="Q26" s="12"/>
      <c r="R26" s="24"/>
      <c r="S26" s="12"/>
      <c r="T26" s="12"/>
      <c r="U26" s="12"/>
      <c r="V26" s="12"/>
      <c r="W26" s="12"/>
    </row>
    <row r="27" spans="1:24">
      <c r="S27" s="12"/>
      <c r="V27" s="12"/>
    </row>
  </sheetData>
  <sortState ref="A12:R42">
    <sortCondition ref="B11:B42"/>
  </sortState>
  <customSheetViews>
    <customSheetView guid="{4AA33006-30C9-4BDF-BF0C-53E67ECDF6E6}" showPageBreaks="1" fitToPage="1" hiddenColumns="1" topLeftCell="D1">
      <selection activeCell="R10" sqref="R10:R21"/>
      <pageMargins left="0.7" right="0.7" top="0.75" bottom="0.75" header="0.3" footer="0.3"/>
      <pageSetup scale="71" orientation="landscape" horizontalDpi="300" verticalDpi="300" r:id="rId1"/>
    </customSheetView>
    <customSheetView guid="{DF641703-5C3F-45E8-B18C-AA3029C3DA4F}" fitToPage="1" hiddenColumns="1">
      <pane xSplit="3" ySplit="9" topLeftCell="F35" activePane="bottomRight" state="frozen"/>
      <selection pane="bottomRight" activeCell="R42" sqref="A9:R42"/>
      <pageMargins left="0.7" right="0.7" top="0.75" bottom="0.75" header="0.3" footer="0.3"/>
      <pageSetup scale="69" orientation="landscape" horizontalDpi="300" verticalDpi="300" r:id="rId2"/>
    </customSheetView>
  </customSheetViews>
  <mergeCells count="28">
    <mergeCell ref="A25:J25"/>
    <mergeCell ref="K25:O25"/>
    <mergeCell ref="A26:J26"/>
    <mergeCell ref="K26:O26"/>
    <mergeCell ref="A8:W8"/>
    <mergeCell ref="A9:A10"/>
    <mergeCell ref="B9:B10"/>
    <mergeCell ref="C9:C10"/>
    <mergeCell ref="D9:F9"/>
    <mergeCell ref="H9:J9"/>
    <mergeCell ref="A6:C6"/>
    <mergeCell ref="D6:T6"/>
    <mergeCell ref="U6:W6"/>
    <mergeCell ref="A7:J7"/>
    <mergeCell ref="K7:O7"/>
    <mergeCell ref="P7:R7"/>
    <mergeCell ref="A4:B4"/>
    <mergeCell ref="C4:N4"/>
    <mergeCell ref="A5:C5"/>
    <mergeCell ref="D5:T5"/>
    <mergeCell ref="R4:T4"/>
    <mergeCell ref="A1:B3"/>
    <mergeCell ref="C1:N1"/>
    <mergeCell ref="O1:W1"/>
    <mergeCell ref="C2:N2"/>
    <mergeCell ref="O2:W2"/>
    <mergeCell ref="C3:N3"/>
    <mergeCell ref="O3:W3"/>
  </mergeCells>
  <pageMargins left="0.7" right="0.7" top="0.75" bottom="0.75" header="0.3" footer="0.3"/>
  <pageSetup scale="71" orientation="landscape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topLeftCell="C10" workbookViewId="0">
      <selection activeCell="Q2" sqref="Q2"/>
    </sheetView>
  </sheetViews>
  <sheetFormatPr defaultRowHeight="15"/>
  <cols>
    <col min="1" max="1" width="5.140625" bestFit="1" customWidth="1"/>
    <col min="2" max="2" width="10" bestFit="1" customWidth="1"/>
    <col min="3" max="3" width="31.5703125" bestFit="1" customWidth="1"/>
    <col min="4" max="4" width="7" bestFit="1" customWidth="1"/>
    <col min="5" max="6" width="3" bestFit="1" customWidth="1"/>
    <col min="7" max="7" width="5.42578125" bestFit="1" customWidth="1"/>
    <col min="8" max="8" width="8.42578125" bestFit="1" customWidth="1"/>
    <col min="9" max="10" width="3" bestFit="1" customWidth="1"/>
    <col min="11" max="11" width="5.42578125" bestFit="1" customWidth="1"/>
    <col min="12" max="12" width="6.5703125" bestFit="1" customWidth="1"/>
    <col min="13" max="13" width="5.5703125" bestFit="1" customWidth="1"/>
    <col min="14" max="14" width="8.7109375" bestFit="1" customWidth="1"/>
    <col min="15" max="15" width="5.5703125" bestFit="1" customWidth="1"/>
    <col min="16" max="17" width="6.42578125" bestFit="1" customWidth="1"/>
    <col min="18" max="18" width="6.5703125" bestFit="1" customWidth="1"/>
  </cols>
  <sheetData>
    <row r="1" spans="1:18" ht="30">
      <c r="A1" s="14" t="s">
        <v>9</v>
      </c>
      <c r="B1" s="14" t="s">
        <v>10</v>
      </c>
      <c r="C1" s="15" t="s">
        <v>11</v>
      </c>
      <c r="D1" s="16" t="s">
        <v>12</v>
      </c>
      <c r="E1" s="17"/>
      <c r="F1" s="18"/>
      <c r="G1" s="2" t="s">
        <v>13</v>
      </c>
      <c r="H1" s="16" t="s">
        <v>14</v>
      </c>
      <c r="I1" s="17"/>
      <c r="J1" s="18"/>
      <c r="K1" s="2" t="s">
        <v>13</v>
      </c>
      <c r="L1" s="2" t="s">
        <v>15</v>
      </c>
      <c r="M1" s="2" t="s">
        <v>18</v>
      </c>
      <c r="N1" s="2" t="s">
        <v>19</v>
      </c>
      <c r="O1" s="2" t="s">
        <v>20</v>
      </c>
      <c r="P1" s="2" t="s">
        <v>21</v>
      </c>
      <c r="Q1" s="3" t="s">
        <v>22</v>
      </c>
      <c r="R1" s="3" t="s">
        <v>64</v>
      </c>
    </row>
    <row r="2" spans="1:18">
      <c r="A2" s="19">
        <v>30</v>
      </c>
      <c r="B2" s="20">
        <v>101519149</v>
      </c>
      <c r="C2" s="22" t="s">
        <v>42</v>
      </c>
      <c r="D2" s="5">
        <v>0</v>
      </c>
      <c r="E2" s="5">
        <v>0</v>
      </c>
      <c r="F2" s="5">
        <v>0</v>
      </c>
      <c r="G2" s="5">
        <f t="shared" ref="G2:G34" si="0">SUM(D2:F2)</f>
        <v>0</v>
      </c>
      <c r="H2" s="5">
        <v>0</v>
      </c>
      <c r="I2" s="5">
        <v>0</v>
      </c>
      <c r="J2" s="5">
        <v>0</v>
      </c>
      <c r="K2" s="5">
        <v>0</v>
      </c>
      <c r="L2" s="5"/>
      <c r="M2" s="5">
        <v>0</v>
      </c>
      <c r="N2" s="5">
        <f t="shared" ref="N2:N34" si="1">M2/40*20+K2/30*15+G2/30*15</f>
        <v>0</v>
      </c>
      <c r="O2" s="5">
        <v>0</v>
      </c>
      <c r="P2" s="5">
        <f t="shared" ref="P2:P33" si="2">N2+O2</f>
        <v>0</v>
      </c>
      <c r="Q2" s="6"/>
      <c r="R2" s="9">
        <f t="shared" ref="R2:R32" ca="1" si="3">IF(P2&lt;$R$10,1,"")</f>
        <v>1</v>
      </c>
    </row>
    <row r="3" spans="1:18">
      <c r="A3" s="5">
        <v>1</v>
      </c>
      <c r="B3" s="7">
        <v>70920034</v>
      </c>
      <c r="C3" s="8" t="s">
        <v>55</v>
      </c>
      <c r="D3" s="5">
        <v>2</v>
      </c>
      <c r="E3" s="5">
        <v>0</v>
      </c>
      <c r="F3" s="5">
        <v>0</v>
      </c>
      <c r="G3" s="5">
        <f t="shared" si="0"/>
        <v>2</v>
      </c>
      <c r="H3" s="5">
        <v>5</v>
      </c>
      <c r="I3" s="5">
        <v>10</v>
      </c>
      <c r="J3" s="5">
        <v>8</v>
      </c>
      <c r="K3" s="5">
        <f t="shared" ref="K3:K34" si="4">SUM(H3:J3)</f>
        <v>23</v>
      </c>
      <c r="L3" s="5"/>
      <c r="M3" s="5">
        <v>9</v>
      </c>
      <c r="N3" s="5">
        <f t="shared" si="1"/>
        <v>17</v>
      </c>
      <c r="O3" s="5">
        <v>6</v>
      </c>
      <c r="P3" s="5">
        <f t="shared" si="2"/>
        <v>23</v>
      </c>
      <c r="Q3" s="6"/>
      <c r="R3" s="9">
        <f t="shared" ca="1" si="3"/>
        <v>1</v>
      </c>
    </row>
    <row r="4" spans="1:18">
      <c r="A4" s="5">
        <v>5</v>
      </c>
      <c r="B4" s="7">
        <v>91320032</v>
      </c>
      <c r="C4" s="8" t="s">
        <v>61</v>
      </c>
      <c r="D4" s="5">
        <v>0</v>
      </c>
      <c r="E4" s="5">
        <v>5</v>
      </c>
      <c r="F4" s="5">
        <v>0</v>
      </c>
      <c r="G4" s="5">
        <f t="shared" si="0"/>
        <v>5</v>
      </c>
      <c r="H4" s="5">
        <v>2</v>
      </c>
      <c r="I4" s="5">
        <v>10</v>
      </c>
      <c r="J4" s="5">
        <v>8</v>
      </c>
      <c r="K4" s="5">
        <f t="shared" si="4"/>
        <v>20</v>
      </c>
      <c r="L4" s="5"/>
      <c r="M4" s="5">
        <v>11</v>
      </c>
      <c r="N4" s="5">
        <f t="shared" si="1"/>
        <v>18</v>
      </c>
      <c r="O4" s="5">
        <v>7</v>
      </c>
      <c r="P4" s="5">
        <f t="shared" si="2"/>
        <v>25</v>
      </c>
      <c r="Q4" s="5"/>
      <c r="R4" s="9">
        <f t="shared" ca="1" si="3"/>
        <v>1</v>
      </c>
    </row>
    <row r="5" spans="1:18">
      <c r="A5" s="5">
        <v>2</v>
      </c>
      <c r="B5" s="7">
        <v>71020197</v>
      </c>
      <c r="C5" s="8" t="s">
        <v>56</v>
      </c>
      <c r="D5" s="5">
        <v>4</v>
      </c>
      <c r="E5" s="5">
        <v>5</v>
      </c>
      <c r="F5" s="5">
        <v>0</v>
      </c>
      <c r="G5" s="5">
        <f t="shared" si="0"/>
        <v>9</v>
      </c>
      <c r="H5" s="5">
        <v>4</v>
      </c>
      <c r="I5" s="5">
        <v>10</v>
      </c>
      <c r="J5" s="5">
        <v>7</v>
      </c>
      <c r="K5" s="5">
        <f t="shared" si="4"/>
        <v>21</v>
      </c>
      <c r="L5" s="5"/>
      <c r="M5" s="5">
        <v>8</v>
      </c>
      <c r="N5" s="5">
        <f t="shared" si="1"/>
        <v>19</v>
      </c>
      <c r="O5" s="5">
        <v>7</v>
      </c>
      <c r="P5" s="5">
        <f t="shared" si="2"/>
        <v>26</v>
      </c>
      <c r="Q5" s="5"/>
      <c r="R5" s="9">
        <f t="shared" ca="1" si="3"/>
        <v>1</v>
      </c>
    </row>
    <row r="6" spans="1:18">
      <c r="A6" s="5">
        <v>17</v>
      </c>
      <c r="B6" s="7">
        <v>101519028</v>
      </c>
      <c r="C6" s="8" t="s">
        <v>29</v>
      </c>
      <c r="D6" s="5">
        <v>4</v>
      </c>
      <c r="E6" s="5">
        <v>0</v>
      </c>
      <c r="F6" s="5">
        <v>4</v>
      </c>
      <c r="G6" s="5">
        <f t="shared" si="0"/>
        <v>8</v>
      </c>
      <c r="H6" s="5">
        <v>3</v>
      </c>
      <c r="I6" s="5">
        <v>9</v>
      </c>
      <c r="J6" s="5">
        <v>8</v>
      </c>
      <c r="K6" s="5">
        <f t="shared" si="4"/>
        <v>20</v>
      </c>
      <c r="L6" s="5"/>
      <c r="M6" s="5">
        <v>8</v>
      </c>
      <c r="N6" s="5">
        <f t="shared" si="1"/>
        <v>18</v>
      </c>
      <c r="O6" s="5">
        <v>8</v>
      </c>
      <c r="P6" s="5">
        <f t="shared" si="2"/>
        <v>26</v>
      </c>
      <c r="Q6" s="5"/>
      <c r="R6" s="9">
        <f t="shared" ca="1" si="3"/>
        <v>1</v>
      </c>
    </row>
    <row r="7" spans="1:18">
      <c r="A7" s="5">
        <v>4</v>
      </c>
      <c r="B7" s="7">
        <v>81120089</v>
      </c>
      <c r="C7" s="8" t="s">
        <v>54</v>
      </c>
      <c r="D7" s="5">
        <v>4</v>
      </c>
      <c r="E7" s="5">
        <v>5</v>
      </c>
      <c r="F7" s="5">
        <v>0</v>
      </c>
      <c r="G7" s="5">
        <f t="shared" si="0"/>
        <v>9</v>
      </c>
      <c r="H7" s="5">
        <v>4</v>
      </c>
      <c r="I7" s="5">
        <v>10</v>
      </c>
      <c r="J7" s="5">
        <v>8</v>
      </c>
      <c r="K7" s="5">
        <f t="shared" si="4"/>
        <v>22</v>
      </c>
      <c r="L7" s="5"/>
      <c r="M7" s="5">
        <v>10</v>
      </c>
      <c r="N7" s="5">
        <f t="shared" si="1"/>
        <v>20.5</v>
      </c>
      <c r="O7" s="5">
        <v>6</v>
      </c>
      <c r="P7" s="5">
        <f t="shared" si="2"/>
        <v>26.5</v>
      </c>
      <c r="Q7" s="5"/>
      <c r="R7" s="9">
        <f t="shared" ca="1" si="3"/>
        <v>1</v>
      </c>
    </row>
    <row r="8" spans="1:18">
      <c r="A8" s="5">
        <v>6</v>
      </c>
      <c r="B8" s="7">
        <v>91420067</v>
      </c>
      <c r="C8" s="8" t="s">
        <v>62</v>
      </c>
      <c r="D8" s="5">
        <v>5</v>
      </c>
      <c r="E8" s="5">
        <v>0</v>
      </c>
      <c r="F8" s="5">
        <v>0</v>
      </c>
      <c r="G8" s="5">
        <f t="shared" si="0"/>
        <v>5</v>
      </c>
      <c r="H8" s="5">
        <v>3</v>
      </c>
      <c r="I8" s="5">
        <v>9</v>
      </c>
      <c r="J8" s="5">
        <v>7</v>
      </c>
      <c r="K8" s="5">
        <f t="shared" si="4"/>
        <v>19</v>
      </c>
      <c r="L8" s="5"/>
      <c r="M8" s="5">
        <v>0</v>
      </c>
      <c r="N8" s="5">
        <f t="shared" si="1"/>
        <v>12</v>
      </c>
      <c r="O8" s="5">
        <v>16</v>
      </c>
      <c r="P8" s="5">
        <f t="shared" si="2"/>
        <v>28</v>
      </c>
      <c r="Q8" s="5"/>
      <c r="R8" s="9">
        <f t="shared" ca="1" si="3"/>
        <v>1</v>
      </c>
    </row>
    <row r="9" spans="1:18">
      <c r="A9" s="5">
        <v>32</v>
      </c>
      <c r="B9" s="7">
        <v>111619192</v>
      </c>
      <c r="C9" s="8" t="s">
        <v>44</v>
      </c>
      <c r="D9" s="5">
        <v>2</v>
      </c>
      <c r="E9" s="5">
        <v>5</v>
      </c>
      <c r="F9" s="5">
        <v>0</v>
      </c>
      <c r="G9" s="5">
        <f t="shared" si="0"/>
        <v>7</v>
      </c>
      <c r="H9" s="5">
        <v>4</v>
      </c>
      <c r="I9" s="5">
        <v>9</v>
      </c>
      <c r="J9" s="5">
        <v>8</v>
      </c>
      <c r="K9" s="5">
        <f t="shared" si="4"/>
        <v>21</v>
      </c>
      <c r="L9" s="5"/>
      <c r="M9" s="5">
        <v>10</v>
      </c>
      <c r="N9" s="5">
        <f t="shared" si="1"/>
        <v>19</v>
      </c>
      <c r="O9" s="5">
        <v>10</v>
      </c>
      <c r="P9" s="5">
        <f t="shared" si="2"/>
        <v>29</v>
      </c>
      <c r="Q9" s="5"/>
      <c r="R9" s="9">
        <f t="shared" ca="1" si="3"/>
        <v>1</v>
      </c>
    </row>
    <row r="10" spans="1:18">
      <c r="A10" s="5">
        <v>29</v>
      </c>
      <c r="B10" s="7">
        <v>101519089</v>
      </c>
      <c r="C10" s="8" t="s">
        <v>41</v>
      </c>
      <c r="D10" s="5">
        <v>5</v>
      </c>
      <c r="E10" s="5">
        <v>0</v>
      </c>
      <c r="F10" s="5">
        <v>6</v>
      </c>
      <c r="G10" s="5">
        <f t="shared" si="0"/>
        <v>11</v>
      </c>
      <c r="H10" s="5">
        <v>4</v>
      </c>
      <c r="I10" s="5">
        <v>9</v>
      </c>
      <c r="J10" s="5">
        <v>8</v>
      </c>
      <c r="K10" s="5">
        <f t="shared" si="4"/>
        <v>21</v>
      </c>
      <c r="L10" s="5"/>
      <c r="M10" s="5">
        <v>8</v>
      </c>
      <c r="N10" s="5">
        <f t="shared" si="1"/>
        <v>20</v>
      </c>
      <c r="O10" s="5">
        <v>10</v>
      </c>
      <c r="P10" s="5">
        <f t="shared" si="2"/>
        <v>30</v>
      </c>
      <c r="Q10" s="5"/>
      <c r="R10" s="9">
        <f t="shared" ca="1" si="3"/>
        <v>1</v>
      </c>
    </row>
    <row r="11" spans="1:18">
      <c r="A11" s="5">
        <v>3</v>
      </c>
      <c r="B11" s="7">
        <v>71020225</v>
      </c>
      <c r="C11" s="8" t="s">
        <v>51</v>
      </c>
      <c r="D11" s="5">
        <v>3</v>
      </c>
      <c r="E11" s="5">
        <v>6</v>
      </c>
      <c r="F11" s="5">
        <v>6</v>
      </c>
      <c r="G11" s="5">
        <f t="shared" si="0"/>
        <v>15</v>
      </c>
      <c r="H11" s="5">
        <v>7</v>
      </c>
      <c r="I11" s="5">
        <v>10</v>
      </c>
      <c r="J11" s="5">
        <v>8</v>
      </c>
      <c r="K11" s="5">
        <f t="shared" si="4"/>
        <v>25</v>
      </c>
      <c r="L11" s="5"/>
      <c r="M11" s="5">
        <v>10</v>
      </c>
      <c r="N11" s="5">
        <f t="shared" si="1"/>
        <v>25</v>
      </c>
      <c r="O11" s="5">
        <v>6</v>
      </c>
      <c r="P11" s="5">
        <f t="shared" si="2"/>
        <v>31</v>
      </c>
      <c r="Q11" s="5"/>
      <c r="R11" s="9">
        <f t="shared" ca="1" si="3"/>
        <v>1</v>
      </c>
    </row>
    <row r="12" spans="1:18">
      <c r="A12" s="5">
        <v>18</v>
      </c>
      <c r="B12" s="7">
        <v>101519031</v>
      </c>
      <c r="C12" s="8" t="s">
        <v>30</v>
      </c>
      <c r="D12" s="5">
        <v>4</v>
      </c>
      <c r="E12" s="5">
        <v>7</v>
      </c>
      <c r="F12" s="5">
        <v>3</v>
      </c>
      <c r="G12" s="5">
        <f t="shared" si="0"/>
        <v>14</v>
      </c>
      <c r="H12" s="5">
        <v>4</v>
      </c>
      <c r="I12" s="5">
        <v>9</v>
      </c>
      <c r="J12" s="5">
        <v>8</v>
      </c>
      <c r="K12" s="5">
        <f t="shared" si="4"/>
        <v>21</v>
      </c>
      <c r="L12" s="5"/>
      <c r="M12" s="5">
        <v>11</v>
      </c>
      <c r="N12" s="5">
        <f t="shared" si="1"/>
        <v>23</v>
      </c>
      <c r="O12" s="5">
        <v>10</v>
      </c>
      <c r="P12" s="5">
        <f t="shared" si="2"/>
        <v>33</v>
      </c>
      <c r="Q12" s="5"/>
      <c r="R12" s="9">
        <f t="shared" ca="1" si="3"/>
        <v>1</v>
      </c>
    </row>
    <row r="13" spans="1:18">
      <c r="A13" s="5">
        <v>21</v>
      </c>
      <c r="B13" s="7">
        <v>101519037</v>
      </c>
      <c r="C13" s="8" t="s">
        <v>33</v>
      </c>
      <c r="D13" s="5">
        <v>3</v>
      </c>
      <c r="E13" s="5">
        <v>7</v>
      </c>
      <c r="F13" s="5">
        <v>5</v>
      </c>
      <c r="G13" s="5">
        <f t="shared" si="0"/>
        <v>15</v>
      </c>
      <c r="H13" s="5">
        <v>3</v>
      </c>
      <c r="I13" s="5">
        <v>9</v>
      </c>
      <c r="J13" s="5">
        <v>8</v>
      </c>
      <c r="K13" s="5">
        <f t="shared" si="4"/>
        <v>20</v>
      </c>
      <c r="L13" s="5"/>
      <c r="M13" s="5">
        <v>8</v>
      </c>
      <c r="N13" s="5">
        <f t="shared" si="1"/>
        <v>21.5</v>
      </c>
      <c r="O13" s="5">
        <v>12</v>
      </c>
      <c r="P13" s="5">
        <f t="shared" si="2"/>
        <v>33.5</v>
      </c>
      <c r="Q13" s="5"/>
      <c r="R13" s="9">
        <f t="shared" ca="1" si="3"/>
        <v>1</v>
      </c>
    </row>
    <row r="14" spans="1:18">
      <c r="A14" s="5">
        <v>23</v>
      </c>
      <c r="B14" s="7">
        <v>101519040</v>
      </c>
      <c r="C14" s="8" t="s">
        <v>35</v>
      </c>
      <c r="D14" s="5">
        <v>5</v>
      </c>
      <c r="E14" s="5">
        <v>7</v>
      </c>
      <c r="F14" s="5">
        <v>4</v>
      </c>
      <c r="G14" s="5">
        <f t="shared" si="0"/>
        <v>16</v>
      </c>
      <c r="H14" s="5">
        <v>3</v>
      </c>
      <c r="I14" s="5">
        <v>9</v>
      </c>
      <c r="J14" s="5">
        <v>8</v>
      </c>
      <c r="K14" s="5">
        <f t="shared" si="4"/>
        <v>20</v>
      </c>
      <c r="L14" s="5"/>
      <c r="M14" s="5">
        <v>10</v>
      </c>
      <c r="N14" s="5">
        <f t="shared" si="1"/>
        <v>23</v>
      </c>
      <c r="O14" s="5">
        <v>12.5</v>
      </c>
      <c r="P14" s="5">
        <f t="shared" si="2"/>
        <v>35.5</v>
      </c>
      <c r="Q14" s="5"/>
      <c r="R14" s="9">
        <f t="shared" ca="1" si="3"/>
        <v>1</v>
      </c>
    </row>
    <row r="15" spans="1:18">
      <c r="A15" s="5">
        <v>10</v>
      </c>
      <c r="B15" s="7">
        <v>91420259</v>
      </c>
      <c r="C15" s="8" t="s">
        <v>52</v>
      </c>
      <c r="D15" s="5">
        <v>3</v>
      </c>
      <c r="E15" s="5">
        <v>7</v>
      </c>
      <c r="F15" s="5">
        <v>5</v>
      </c>
      <c r="G15" s="5">
        <f t="shared" si="0"/>
        <v>15</v>
      </c>
      <c r="H15" s="5">
        <v>4</v>
      </c>
      <c r="I15" s="5">
        <v>10</v>
      </c>
      <c r="J15" s="5">
        <v>8</v>
      </c>
      <c r="K15" s="5">
        <f t="shared" si="4"/>
        <v>22</v>
      </c>
      <c r="L15" s="5"/>
      <c r="M15" s="5">
        <v>12</v>
      </c>
      <c r="N15" s="5">
        <f t="shared" si="1"/>
        <v>24.5</v>
      </c>
      <c r="O15" s="5">
        <v>13</v>
      </c>
      <c r="P15" s="5">
        <f t="shared" si="2"/>
        <v>37.5</v>
      </c>
      <c r="Q15" s="5"/>
      <c r="R15" s="9">
        <f t="shared" ca="1" si="3"/>
        <v>1</v>
      </c>
    </row>
    <row r="16" spans="1:18">
      <c r="A16" s="5">
        <v>8</v>
      </c>
      <c r="B16" s="7">
        <v>91420122</v>
      </c>
      <c r="C16" s="8" t="s">
        <v>53</v>
      </c>
      <c r="D16" s="5">
        <v>6</v>
      </c>
      <c r="E16" s="5">
        <v>7</v>
      </c>
      <c r="F16" s="5">
        <v>4</v>
      </c>
      <c r="G16" s="5">
        <f t="shared" si="0"/>
        <v>17</v>
      </c>
      <c r="H16" s="5">
        <v>5</v>
      </c>
      <c r="I16" s="5">
        <v>8</v>
      </c>
      <c r="J16" s="5">
        <v>8</v>
      </c>
      <c r="K16" s="5">
        <f t="shared" si="4"/>
        <v>21</v>
      </c>
      <c r="L16" s="5"/>
      <c r="M16" s="5">
        <v>13</v>
      </c>
      <c r="N16" s="5">
        <f t="shared" si="1"/>
        <v>25.5</v>
      </c>
      <c r="O16" s="5">
        <v>13</v>
      </c>
      <c r="P16" s="5">
        <f t="shared" si="2"/>
        <v>38.5</v>
      </c>
      <c r="Q16" s="5"/>
      <c r="R16" s="9">
        <f t="shared" ca="1" si="3"/>
        <v>1</v>
      </c>
    </row>
    <row r="17" spans="1:18">
      <c r="A17" s="5">
        <v>13</v>
      </c>
      <c r="B17" s="7">
        <v>101519013</v>
      </c>
      <c r="C17" s="8" t="s">
        <v>25</v>
      </c>
      <c r="D17" s="5">
        <v>5</v>
      </c>
      <c r="E17" s="5">
        <v>8</v>
      </c>
      <c r="F17" s="5">
        <v>5</v>
      </c>
      <c r="G17" s="5">
        <f t="shared" si="0"/>
        <v>18</v>
      </c>
      <c r="H17" s="5">
        <v>3</v>
      </c>
      <c r="I17" s="5">
        <v>7</v>
      </c>
      <c r="J17" s="5">
        <v>8</v>
      </c>
      <c r="K17" s="5">
        <f t="shared" si="4"/>
        <v>18</v>
      </c>
      <c r="L17" s="5"/>
      <c r="M17" s="5">
        <v>6</v>
      </c>
      <c r="N17" s="5">
        <f t="shared" si="1"/>
        <v>21</v>
      </c>
      <c r="O17" s="5">
        <v>17.5</v>
      </c>
      <c r="P17" s="5">
        <f t="shared" si="2"/>
        <v>38.5</v>
      </c>
      <c r="Q17" s="5"/>
      <c r="R17" s="9">
        <f t="shared" ca="1" si="3"/>
        <v>1</v>
      </c>
    </row>
    <row r="18" spans="1:18">
      <c r="A18" s="5">
        <v>9</v>
      </c>
      <c r="B18" s="7">
        <v>91420243</v>
      </c>
      <c r="C18" s="8" t="s">
        <v>63</v>
      </c>
      <c r="D18" s="5">
        <v>5</v>
      </c>
      <c r="E18" s="5">
        <v>3</v>
      </c>
      <c r="F18" s="5">
        <v>3</v>
      </c>
      <c r="G18" s="5">
        <f t="shared" si="0"/>
        <v>11</v>
      </c>
      <c r="H18" s="5">
        <v>4</v>
      </c>
      <c r="I18" s="5">
        <v>10</v>
      </c>
      <c r="J18" s="5">
        <v>8</v>
      </c>
      <c r="K18" s="5">
        <f t="shared" si="4"/>
        <v>22</v>
      </c>
      <c r="L18" s="5"/>
      <c r="M18" s="5">
        <v>20</v>
      </c>
      <c r="N18" s="5">
        <f t="shared" si="1"/>
        <v>26.5</v>
      </c>
      <c r="O18" s="5">
        <v>15</v>
      </c>
      <c r="P18" s="5">
        <f t="shared" si="2"/>
        <v>41.5</v>
      </c>
      <c r="Q18" s="5"/>
      <c r="R18" s="9" t="str">
        <f t="shared" ca="1" si="3"/>
        <v/>
      </c>
    </row>
    <row r="19" spans="1:18">
      <c r="A19" s="5">
        <v>14</v>
      </c>
      <c r="B19" s="7">
        <v>101519015</v>
      </c>
      <c r="C19" s="8" t="s">
        <v>26</v>
      </c>
      <c r="D19" s="5">
        <v>4</v>
      </c>
      <c r="E19" s="5">
        <v>8</v>
      </c>
      <c r="F19" s="5">
        <v>6</v>
      </c>
      <c r="G19" s="5">
        <f t="shared" si="0"/>
        <v>18</v>
      </c>
      <c r="H19" s="5">
        <v>4</v>
      </c>
      <c r="I19" s="5">
        <v>9</v>
      </c>
      <c r="J19" s="5">
        <v>8</v>
      </c>
      <c r="K19" s="5">
        <f t="shared" si="4"/>
        <v>21</v>
      </c>
      <c r="L19" s="5"/>
      <c r="M19" s="5">
        <v>16</v>
      </c>
      <c r="N19" s="5">
        <f t="shared" si="1"/>
        <v>27.5</v>
      </c>
      <c r="O19" s="5">
        <v>14.5</v>
      </c>
      <c r="P19" s="5">
        <f t="shared" si="2"/>
        <v>42</v>
      </c>
      <c r="Q19" s="5"/>
      <c r="R19" s="9" t="str">
        <f t="shared" ca="1" si="3"/>
        <v/>
      </c>
    </row>
    <row r="20" spans="1:18">
      <c r="A20" s="5">
        <v>16</v>
      </c>
      <c r="B20" s="7">
        <v>101519027</v>
      </c>
      <c r="C20" s="8" t="s">
        <v>28</v>
      </c>
      <c r="D20" s="5">
        <v>8</v>
      </c>
      <c r="E20" s="5">
        <v>7</v>
      </c>
      <c r="F20" s="5">
        <v>9</v>
      </c>
      <c r="G20" s="5">
        <f t="shared" si="0"/>
        <v>24</v>
      </c>
      <c r="H20" s="5">
        <v>4</v>
      </c>
      <c r="I20" s="5">
        <v>10</v>
      </c>
      <c r="J20" s="5">
        <v>8</v>
      </c>
      <c r="K20" s="5">
        <f t="shared" si="4"/>
        <v>22</v>
      </c>
      <c r="L20" s="5"/>
      <c r="M20" s="5">
        <v>7</v>
      </c>
      <c r="N20" s="5">
        <f t="shared" si="1"/>
        <v>26.5</v>
      </c>
      <c r="O20" s="5">
        <v>17</v>
      </c>
      <c r="P20" s="5">
        <f t="shared" si="2"/>
        <v>43.5</v>
      </c>
      <c r="Q20" s="5"/>
      <c r="R20" s="9" t="str">
        <f t="shared" ca="1" si="3"/>
        <v/>
      </c>
    </row>
    <row r="21" spans="1:18">
      <c r="A21" s="5">
        <v>31</v>
      </c>
      <c r="B21" s="7">
        <v>101519226</v>
      </c>
      <c r="C21" s="8" t="s">
        <v>43</v>
      </c>
      <c r="D21" s="5">
        <v>4</v>
      </c>
      <c r="E21" s="5">
        <v>8</v>
      </c>
      <c r="F21" s="5">
        <v>5</v>
      </c>
      <c r="G21" s="5">
        <f t="shared" si="0"/>
        <v>17</v>
      </c>
      <c r="H21" s="5">
        <v>5</v>
      </c>
      <c r="I21" s="5">
        <v>10</v>
      </c>
      <c r="J21" s="5">
        <v>8</v>
      </c>
      <c r="K21" s="5">
        <f t="shared" si="4"/>
        <v>23</v>
      </c>
      <c r="L21" s="5"/>
      <c r="M21" s="5">
        <v>13</v>
      </c>
      <c r="N21" s="5">
        <f t="shared" si="1"/>
        <v>26.5</v>
      </c>
      <c r="O21" s="5">
        <v>18</v>
      </c>
      <c r="P21" s="5">
        <f t="shared" si="2"/>
        <v>44.5</v>
      </c>
      <c r="Q21" s="5"/>
      <c r="R21" s="9" t="str">
        <f t="shared" ca="1" si="3"/>
        <v/>
      </c>
    </row>
    <row r="22" spans="1:18">
      <c r="A22" s="5">
        <v>24</v>
      </c>
      <c r="B22" s="7">
        <v>101519041</v>
      </c>
      <c r="C22" s="8" t="s">
        <v>36</v>
      </c>
      <c r="D22" s="5">
        <v>5</v>
      </c>
      <c r="E22" s="5">
        <v>8</v>
      </c>
      <c r="F22" s="5">
        <v>3</v>
      </c>
      <c r="G22" s="5">
        <f t="shared" si="0"/>
        <v>16</v>
      </c>
      <c r="H22" s="5">
        <v>5</v>
      </c>
      <c r="I22" s="5">
        <v>10</v>
      </c>
      <c r="J22" s="5">
        <v>8</v>
      </c>
      <c r="K22" s="5">
        <f t="shared" si="4"/>
        <v>23</v>
      </c>
      <c r="L22" s="5"/>
      <c r="M22" s="5">
        <v>18</v>
      </c>
      <c r="N22" s="5">
        <f t="shared" si="1"/>
        <v>28.5</v>
      </c>
      <c r="O22" s="5">
        <v>17</v>
      </c>
      <c r="P22" s="5">
        <f t="shared" si="2"/>
        <v>45.5</v>
      </c>
      <c r="Q22" s="5"/>
      <c r="R22" s="9" t="str">
        <f t="shared" ca="1" si="3"/>
        <v/>
      </c>
    </row>
    <row r="23" spans="1:18">
      <c r="A23" s="5">
        <v>22</v>
      </c>
      <c r="B23" s="7">
        <v>101519038</v>
      </c>
      <c r="C23" s="8" t="s">
        <v>34</v>
      </c>
      <c r="D23" s="5">
        <v>4</v>
      </c>
      <c r="E23" s="5">
        <v>8</v>
      </c>
      <c r="F23" s="5">
        <v>8</v>
      </c>
      <c r="G23" s="5">
        <f t="shared" si="0"/>
        <v>20</v>
      </c>
      <c r="H23" s="5">
        <v>3</v>
      </c>
      <c r="I23" s="5">
        <v>10</v>
      </c>
      <c r="J23" s="5">
        <v>8</v>
      </c>
      <c r="K23" s="5">
        <f t="shared" si="4"/>
        <v>21</v>
      </c>
      <c r="L23" s="5"/>
      <c r="M23" s="5">
        <v>5</v>
      </c>
      <c r="N23" s="5">
        <f t="shared" si="1"/>
        <v>23</v>
      </c>
      <c r="O23" s="5">
        <v>24.5</v>
      </c>
      <c r="P23" s="5">
        <f t="shared" si="2"/>
        <v>47.5</v>
      </c>
      <c r="Q23" s="5"/>
      <c r="R23" s="9" t="str">
        <f t="shared" ca="1" si="3"/>
        <v/>
      </c>
    </row>
    <row r="24" spans="1:18">
      <c r="A24" s="5">
        <v>19</v>
      </c>
      <c r="B24" s="7">
        <v>101519032</v>
      </c>
      <c r="C24" s="8" t="s">
        <v>31</v>
      </c>
      <c r="D24" s="5">
        <v>7</v>
      </c>
      <c r="E24" s="5">
        <v>8</v>
      </c>
      <c r="F24" s="5">
        <v>6</v>
      </c>
      <c r="G24" s="5">
        <f t="shared" si="0"/>
        <v>21</v>
      </c>
      <c r="H24" s="5">
        <v>4</v>
      </c>
      <c r="I24" s="5">
        <v>10</v>
      </c>
      <c r="J24" s="5">
        <v>8</v>
      </c>
      <c r="K24" s="5">
        <f t="shared" si="4"/>
        <v>22</v>
      </c>
      <c r="L24" s="5"/>
      <c r="M24" s="5">
        <v>21</v>
      </c>
      <c r="N24" s="5">
        <f t="shared" si="1"/>
        <v>32</v>
      </c>
      <c r="O24" s="5">
        <v>16</v>
      </c>
      <c r="P24" s="5">
        <f t="shared" si="2"/>
        <v>48</v>
      </c>
      <c r="Q24" s="5"/>
      <c r="R24" s="9" t="str">
        <f t="shared" ca="1" si="3"/>
        <v/>
      </c>
    </row>
    <row r="25" spans="1:18">
      <c r="A25" s="5">
        <v>12</v>
      </c>
      <c r="B25" s="7">
        <v>101519012</v>
      </c>
      <c r="C25" s="8" t="s">
        <v>24</v>
      </c>
      <c r="D25" s="5">
        <v>9</v>
      </c>
      <c r="E25" s="5">
        <v>6</v>
      </c>
      <c r="F25" s="5">
        <v>4</v>
      </c>
      <c r="G25" s="5">
        <f t="shared" si="0"/>
        <v>19</v>
      </c>
      <c r="H25" s="5">
        <v>5</v>
      </c>
      <c r="I25" s="5">
        <v>10</v>
      </c>
      <c r="J25" s="5">
        <v>8</v>
      </c>
      <c r="K25" s="5">
        <f t="shared" si="4"/>
        <v>23</v>
      </c>
      <c r="L25" s="5"/>
      <c r="M25" s="5">
        <v>27</v>
      </c>
      <c r="N25" s="5">
        <f t="shared" si="1"/>
        <v>34.5</v>
      </c>
      <c r="O25" s="5">
        <v>16.5</v>
      </c>
      <c r="P25" s="5">
        <f t="shared" si="2"/>
        <v>51</v>
      </c>
      <c r="Q25" s="5"/>
      <c r="R25" s="9" t="str">
        <f t="shared" ca="1" si="3"/>
        <v/>
      </c>
    </row>
    <row r="26" spans="1:18">
      <c r="A26" s="5">
        <v>15</v>
      </c>
      <c r="B26" s="7">
        <v>101519016</v>
      </c>
      <c r="C26" s="8" t="s">
        <v>27</v>
      </c>
      <c r="D26" s="5">
        <v>8</v>
      </c>
      <c r="E26" s="5">
        <v>7</v>
      </c>
      <c r="F26" s="5">
        <v>5</v>
      </c>
      <c r="G26" s="5">
        <f t="shared" si="0"/>
        <v>20</v>
      </c>
      <c r="H26" s="5">
        <v>4</v>
      </c>
      <c r="I26" s="5">
        <v>10</v>
      </c>
      <c r="J26" s="5">
        <v>8</v>
      </c>
      <c r="K26" s="5">
        <f t="shared" si="4"/>
        <v>22</v>
      </c>
      <c r="L26" s="5"/>
      <c r="M26" s="5">
        <v>12</v>
      </c>
      <c r="N26" s="5">
        <f t="shared" si="1"/>
        <v>27</v>
      </c>
      <c r="O26" s="5">
        <v>24</v>
      </c>
      <c r="P26" s="5">
        <f t="shared" si="2"/>
        <v>51</v>
      </c>
      <c r="Q26" s="5"/>
      <c r="R26" s="9" t="str">
        <f t="shared" ca="1" si="3"/>
        <v/>
      </c>
    </row>
    <row r="27" spans="1:18">
      <c r="A27" s="5">
        <v>27</v>
      </c>
      <c r="B27" s="7">
        <v>101519072</v>
      </c>
      <c r="C27" s="8" t="s">
        <v>39</v>
      </c>
      <c r="D27" s="5">
        <v>7</v>
      </c>
      <c r="E27" s="5">
        <v>7</v>
      </c>
      <c r="F27" s="5">
        <v>4</v>
      </c>
      <c r="G27" s="5">
        <f t="shared" si="0"/>
        <v>18</v>
      </c>
      <c r="H27" s="5">
        <v>5</v>
      </c>
      <c r="I27" s="5">
        <v>10</v>
      </c>
      <c r="J27" s="5">
        <v>8</v>
      </c>
      <c r="K27" s="5">
        <f t="shared" si="4"/>
        <v>23</v>
      </c>
      <c r="L27" s="5"/>
      <c r="M27" s="5">
        <v>20</v>
      </c>
      <c r="N27" s="5">
        <f t="shared" si="1"/>
        <v>30.5</v>
      </c>
      <c r="O27" s="5">
        <v>24</v>
      </c>
      <c r="P27" s="5">
        <f t="shared" si="2"/>
        <v>54.5</v>
      </c>
      <c r="Q27" s="5"/>
      <c r="R27" s="9" t="str">
        <f t="shared" ca="1" si="3"/>
        <v/>
      </c>
    </row>
    <row r="28" spans="1:18">
      <c r="A28" s="5">
        <v>20</v>
      </c>
      <c r="B28" s="7">
        <v>101519033</v>
      </c>
      <c r="C28" s="8" t="s">
        <v>32</v>
      </c>
      <c r="D28" s="5">
        <v>8</v>
      </c>
      <c r="E28" s="5">
        <v>6</v>
      </c>
      <c r="F28" s="5">
        <v>4</v>
      </c>
      <c r="G28" s="5">
        <f t="shared" si="0"/>
        <v>18</v>
      </c>
      <c r="H28" s="5">
        <v>4</v>
      </c>
      <c r="I28" s="5">
        <v>10</v>
      </c>
      <c r="J28" s="5">
        <v>8</v>
      </c>
      <c r="K28" s="5">
        <f t="shared" si="4"/>
        <v>22</v>
      </c>
      <c r="L28" s="5"/>
      <c r="M28" s="5">
        <v>6</v>
      </c>
      <c r="N28" s="5">
        <f t="shared" si="1"/>
        <v>23</v>
      </c>
      <c r="O28" s="5">
        <v>32</v>
      </c>
      <c r="P28" s="5">
        <f t="shared" si="2"/>
        <v>55</v>
      </c>
      <c r="Q28" s="5"/>
      <c r="R28" s="9" t="str">
        <f t="shared" ca="1" si="3"/>
        <v/>
      </c>
    </row>
    <row r="29" spans="1:18">
      <c r="A29" s="5">
        <v>11</v>
      </c>
      <c r="B29" s="7">
        <v>101519006</v>
      </c>
      <c r="C29" s="8" t="s">
        <v>23</v>
      </c>
      <c r="D29" s="5">
        <v>8</v>
      </c>
      <c r="E29" s="5">
        <v>8</v>
      </c>
      <c r="F29" s="5">
        <v>6</v>
      </c>
      <c r="G29" s="5">
        <f t="shared" si="0"/>
        <v>22</v>
      </c>
      <c r="H29" s="5">
        <v>4</v>
      </c>
      <c r="I29" s="5">
        <v>7</v>
      </c>
      <c r="J29" s="5">
        <v>8</v>
      </c>
      <c r="K29" s="5">
        <f t="shared" si="4"/>
        <v>19</v>
      </c>
      <c r="L29" s="5"/>
      <c r="M29" s="5">
        <v>17</v>
      </c>
      <c r="N29" s="5">
        <f t="shared" si="1"/>
        <v>29</v>
      </c>
      <c r="O29" s="5">
        <v>28</v>
      </c>
      <c r="P29" s="5">
        <f t="shared" si="2"/>
        <v>57</v>
      </c>
      <c r="Q29" s="5"/>
      <c r="R29" s="9" t="str">
        <f t="shared" ca="1" si="3"/>
        <v/>
      </c>
    </row>
    <row r="30" spans="1:18">
      <c r="A30" s="5">
        <v>25</v>
      </c>
      <c r="B30" s="7">
        <v>101519044</v>
      </c>
      <c r="C30" s="8" t="s">
        <v>37</v>
      </c>
      <c r="D30" s="5">
        <v>9</v>
      </c>
      <c r="E30" s="5">
        <v>7</v>
      </c>
      <c r="F30" s="5">
        <v>1</v>
      </c>
      <c r="G30" s="5">
        <f t="shared" si="0"/>
        <v>17</v>
      </c>
      <c r="H30" s="5">
        <v>4</v>
      </c>
      <c r="I30" s="5">
        <v>10</v>
      </c>
      <c r="J30" s="5">
        <v>8</v>
      </c>
      <c r="K30" s="5">
        <f t="shared" si="4"/>
        <v>22</v>
      </c>
      <c r="L30" s="5"/>
      <c r="M30" s="5">
        <v>26</v>
      </c>
      <c r="N30" s="5">
        <f t="shared" si="1"/>
        <v>32.5</v>
      </c>
      <c r="O30" s="5">
        <v>27</v>
      </c>
      <c r="P30" s="5">
        <f t="shared" si="2"/>
        <v>59.5</v>
      </c>
      <c r="Q30" s="5"/>
      <c r="R30" s="9" t="str">
        <f t="shared" ca="1" si="3"/>
        <v/>
      </c>
    </row>
    <row r="31" spans="1:18">
      <c r="A31" s="5">
        <v>28</v>
      </c>
      <c r="B31" s="7">
        <v>101519082</v>
      </c>
      <c r="C31" s="8" t="s">
        <v>40</v>
      </c>
      <c r="D31" s="5">
        <v>7</v>
      </c>
      <c r="E31" s="2">
        <v>8</v>
      </c>
      <c r="F31" s="5">
        <v>5</v>
      </c>
      <c r="G31" s="5">
        <f t="shared" si="0"/>
        <v>20</v>
      </c>
      <c r="H31" s="5">
        <v>9</v>
      </c>
      <c r="I31" s="5">
        <v>10</v>
      </c>
      <c r="J31" s="5">
        <v>8</v>
      </c>
      <c r="K31" s="5">
        <f t="shared" si="4"/>
        <v>27</v>
      </c>
      <c r="L31" s="5"/>
      <c r="M31" s="5">
        <v>17</v>
      </c>
      <c r="N31" s="5">
        <f t="shared" si="1"/>
        <v>32</v>
      </c>
      <c r="O31" s="5">
        <v>30</v>
      </c>
      <c r="P31" s="5">
        <f t="shared" si="2"/>
        <v>62</v>
      </c>
      <c r="Q31" s="5"/>
      <c r="R31" s="9" t="str">
        <f t="shared" ca="1" si="3"/>
        <v/>
      </c>
    </row>
    <row r="32" spans="1:18">
      <c r="A32" s="5">
        <v>26</v>
      </c>
      <c r="B32" s="7">
        <v>101519052</v>
      </c>
      <c r="C32" s="8" t="s">
        <v>38</v>
      </c>
      <c r="D32" s="5">
        <v>9</v>
      </c>
      <c r="E32" s="5">
        <v>10</v>
      </c>
      <c r="F32" s="5">
        <v>7</v>
      </c>
      <c r="G32" s="5">
        <f t="shared" si="0"/>
        <v>26</v>
      </c>
      <c r="H32" s="5">
        <v>9</v>
      </c>
      <c r="I32" s="5">
        <v>10</v>
      </c>
      <c r="J32" s="5">
        <v>8</v>
      </c>
      <c r="K32" s="5">
        <f t="shared" si="4"/>
        <v>27</v>
      </c>
      <c r="L32" s="5"/>
      <c r="M32" s="5">
        <v>18</v>
      </c>
      <c r="N32" s="5">
        <f t="shared" si="1"/>
        <v>35.5</v>
      </c>
      <c r="O32" s="5">
        <v>31.5</v>
      </c>
      <c r="P32" s="5">
        <f t="shared" si="2"/>
        <v>67</v>
      </c>
      <c r="Q32" s="5"/>
      <c r="R32" s="9" t="str">
        <f t="shared" ca="1" si="3"/>
        <v/>
      </c>
    </row>
    <row r="33" spans="1:18">
      <c r="A33" s="2"/>
      <c r="B33" s="2"/>
      <c r="C33" s="21"/>
      <c r="D33" s="2">
        <v>10</v>
      </c>
      <c r="E33" s="2">
        <v>10</v>
      </c>
      <c r="F33" s="2">
        <v>10</v>
      </c>
      <c r="G33" s="2">
        <f t="shared" si="0"/>
        <v>30</v>
      </c>
      <c r="H33" s="2">
        <v>10</v>
      </c>
      <c r="I33" s="2">
        <v>10</v>
      </c>
      <c r="J33" s="2">
        <v>10</v>
      </c>
      <c r="K33" s="2">
        <f t="shared" si="4"/>
        <v>30</v>
      </c>
      <c r="L33" s="2"/>
      <c r="M33" s="2">
        <v>40</v>
      </c>
      <c r="N33" s="2">
        <f t="shared" si="1"/>
        <v>50</v>
      </c>
      <c r="O33" s="5">
        <v>50</v>
      </c>
      <c r="P33" s="5">
        <f t="shared" si="2"/>
        <v>100</v>
      </c>
      <c r="Q33" s="5"/>
      <c r="R33" s="4">
        <v>40</v>
      </c>
    </row>
    <row r="34" spans="1:18">
      <c r="A34" s="5">
        <v>7</v>
      </c>
      <c r="B34" s="7">
        <v>91420097</v>
      </c>
      <c r="C34" s="8" t="s">
        <v>57</v>
      </c>
      <c r="D34" s="5">
        <v>1</v>
      </c>
      <c r="E34" s="5">
        <v>7</v>
      </c>
      <c r="F34" s="5">
        <v>6</v>
      </c>
      <c r="G34" s="5">
        <f t="shared" si="0"/>
        <v>14</v>
      </c>
      <c r="H34" s="5">
        <v>3</v>
      </c>
      <c r="I34" s="5">
        <v>10</v>
      </c>
      <c r="J34" s="5">
        <v>8</v>
      </c>
      <c r="K34" s="5">
        <f t="shared" si="4"/>
        <v>21</v>
      </c>
      <c r="L34" s="5"/>
      <c r="M34" s="5">
        <v>11</v>
      </c>
      <c r="N34" s="5">
        <f t="shared" si="1"/>
        <v>23</v>
      </c>
      <c r="O34" s="5"/>
      <c r="P34" s="5"/>
      <c r="Q34" s="5"/>
      <c r="R34" s="9">
        <f ca="1">IF(P34&lt;$R$10,1,"")</f>
        <v>1</v>
      </c>
    </row>
  </sheetData>
  <sortState ref="A2:T34">
    <sortCondition ref="P2:P34"/>
  </sortState>
  <customSheetViews>
    <customSheetView guid="{4AA33006-30C9-4BDF-BF0C-53E67ECDF6E6}" showPageBreaks="1" fitToPage="1" topLeftCell="C10">
      <selection activeCell="Q2" sqref="Q2"/>
      <pageMargins left="0.7" right="0.7" top="0.75" bottom="0.75" header="0.3" footer="0.3"/>
      <pageSetup scale="95" orientation="landscape" horizontalDpi="300" verticalDpi="300" r:id="rId1"/>
    </customSheetView>
    <customSheetView guid="{DF641703-5C3F-45E8-B18C-AA3029C3DA4F}" fitToPage="1" topLeftCell="C10">
      <selection activeCell="Q2" sqref="Q2"/>
      <pageMargins left="0.7" right="0.7" top="0.75" bottom="0.75" header="0.3" footer="0.3"/>
      <pageSetup scale="95" orientation="landscape" horizontalDpi="300" verticalDpi="300" r:id="rId2"/>
    </customSheetView>
  </customSheetViews>
  <pageMargins left="0.7" right="0.7" top="0.75" bottom="0.75" header="0.3" footer="0.3"/>
  <pageSetup scale="95" orientation="landscape" horizontalDpi="300" verticalDpi="300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3:J19"/>
  <sheetViews>
    <sheetView workbookViewId="0">
      <selection activeCell="B16" sqref="B16:J16"/>
    </sheetView>
  </sheetViews>
  <sheetFormatPr defaultRowHeight="15"/>
  <sheetData>
    <row r="3" spans="1:10">
      <c r="I3" t="s">
        <v>84</v>
      </c>
    </row>
    <row r="4" spans="1:10">
      <c r="A4">
        <v>90</v>
      </c>
      <c r="B4">
        <v>100</v>
      </c>
      <c r="C4" t="s">
        <v>74</v>
      </c>
      <c r="D4">
        <v>46</v>
      </c>
      <c r="E4" t="str">
        <f t="shared" ref="E4:E12" si="0">IF(AND(D4&gt;=$A$4, D4&lt;=$B$4),$C$4,IF(AND(D4&gt;=$A$5, D4&lt;=$B$5),$C$5,IF(AND(D4&gt;=$A$6,
D4&lt;=$B$6),$C$6,IF(AND(D4&gt;=$A$7, D4&lt;=$B$7),$C$7,IF(AND(D4&gt;=$A$8, D4&lt;=$B$8),$C$8,IF(AND(D4&gt;=$A$9,
D4&lt;=$B$9),$C$9,IF(AND(D4&gt;=$A$10, D4&lt;=$B$10),$C$10,IF(AND(D4&gt;=$A$11, D4&lt;=$B$11),$C$11,"F"))))))))</f>
        <v>C</v>
      </c>
      <c r="F4" t="str">
        <f>A4&amp;"-"&amp;B4</f>
        <v>90-100</v>
      </c>
      <c r="I4">
        <v>90</v>
      </c>
    </row>
    <row r="5" spans="1:10">
      <c r="A5">
        <v>75</v>
      </c>
      <c r="B5">
        <f>A4-1</f>
        <v>89</v>
      </c>
      <c r="C5" t="s">
        <v>73</v>
      </c>
      <c r="D5">
        <v>40</v>
      </c>
      <c r="E5" t="str">
        <f t="shared" si="0"/>
        <v>C-</v>
      </c>
      <c r="F5" t="str">
        <f t="shared" ref="F5:F12" si="1">A5&amp;"-"&amp;B5</f>
        <v>75-89</v>
      </c>
      <c r="I5">
        <v>75</v>
      </c>
    </row>
    <row r="6" spans="1:10">
      <c r="A6">
        <v>65</v>
      </c>
      <c r="B6">
        <f t="shared" ref="B6:B12" si="2">A5-1</f>
        <v>74</v>
      </c>
      <c r="C6" t="s">
        <v>72</v>
      </c>
      <c r="D6">
        <v>40</v>
      </c>
      <c r="E6" t="str">
        <f t="shared" si="0"/>
        <v>C-</v>
      </c>
      <c r="F6" t="str">
        <f t="shared" si="1"/>
        <v>65-74</v>
      </c>
      <c r="I6">
        <v>65</v>
      </c>
    </row>
    <row r="7" spans="1:10">
      <c r="A7">
        <v>60</v>
      </c>
      <c r="B7">
        <f t="shared" si="2"/>
        <v>64</v>
      </c>
      <c r="C7" t="s">
        <v>75</v>
      </c>
      <c r="D7">
        <v>40</v>
      </c>
      <c r="E7" t="str">
        <f t="shared" si="0"/>
        <v>C-</v>
      </c>
      <c r="F7" t="str">
        <f t="shared" si="1"/>
        <v>60-64</v>
      </c>
      <c r="I7">
        <v>60</v>
      </c>
    </row>
    <row r="8" spans="1:10">
      <c r="A8">
        <v>55</v>
      </c>
      <c r="B8">
        <f t="shared" si="2"/>
        <v>59</v>
      </c>
      <c r="C8" t="s">
        <v>71</v>
      </c>
      <c r="D8">
        <v>40</v>
      </c>
      <c r="E8" t="str">
        <f>IF(AND(D8&gt;=$A$4, D8&lt;=$B$4),$C$4,IF(AND(D8&gt;=$A$5, D8&lt;=$B$5),$C$5,IF(AND(D8&gt;=$A$6,
D8&lt;=$B$6),$C$6,IF(AND(D8&gt;=$A$7, D8&lt;=$B$7),$C$7,IF(AND(D8&gt;=$A$8, D8&lt;=$B$8),$C$8,IF(AND(D8&gt;=$A$9,
D8&lt;=$B$9),$C$9,IF(AND(D8&gt;=$A$10, D8&lt;=$B$10),$C$10,IF(AND(D8&gt;=$A$11, D8&lt;=$B$11),$C$11,"F"))))))))</f>
        <v>C-</v>
      </c>
      <c r="F8" t="str">
        <f t="shared" si="1"/>
        <v>55-59</v>
      </c>
      <c r="I8">
        <v>54</v>
      </c>
    </row>
    <row r="9" spans="1:10">
      <c r="A9">
        <v>51</v>
      </c>
      <c r="B9">
        <f t="shared" si="2"/>
        <v>54</v>
      </c>
      <c r="C9" t="s">
        <v>70</v>
      </c>
      <c r="D9">
        <v>40</v>
      </c>
      <c r="E9" t="str">
        <f>IF(AND(D9&gt;=$A$4, D9&lt;=$B$4),$C$4,IF(AND(D9&gt;=$A$5, D9&lt;=$B$5),$C$5,IF(AND(D9&gt;=$A$6,
D9&lt;=$B$6),$C$6,IF(AND(D9&gt;=$A$7, D9&lt;=$B$7),$C$7,IF(AND(D9&gt;=$A$8, D9&lt;=$B$8),$C$8,IF(AND(D9&gt;=$A$9,
D9&lt;=$B$9),$C$9,IF(AND(D9&gt;=$A$10, D9&lt;=$B$10),$C$10,IF(AND(D9&gt;=$A$11, D9&lt;=$B$11),$C$11,"F"))))))))</f>
        <v>C-</v>
      </c>
      <c r="F9" t="str">
        <f t="shared" si="1"/>
        <v>51-54</v>
      </c>
      <c r="I9">
        <v>49</v>
      </c>
    </row>
    <row r="10" spans="1:10">
      <c r="A10">
        <v>45</v>
      </c>
      <c r="B10">
        <f t="shared" si="2"/>
        <v>50</v>
      </c>
      <c r="C10" t="s">
        <v>69</v>
      </c>
      <c r="D10">
        <v>40</v>
      </c>
      <c r="E10" t="str">
        <f t="shared" si="0"/>
        <v>C-</v>
      </c>
      <c r="F10" t="str">
        <f t="shared" si="1"/>
        <v>45-50</v>
      </c>
      <c r="I10">
        <v>44</v>
      </c>
    </row>
    <row r="11" spans="1:10">
      <c r="A11">
        <v>40</v>
      </c>
      <c r="B11">
        <f t="shared" si="2"/>
        <v>44</v>
      </c>
      <c r="C11" t="s">
        <v>68</v>
      </c>
      <c r="D11">
        <v>40</v>
      </c>
      <c r="E11" t="str">
        <f>IF(AND(D11&gt;=$A$4, D11&lt;=$B$4),$C$4,IF(AND(D11&gt;=$A$5, D11&lt;=$B$5),$C$5,IF(AND(D11&gt;=$A$6,
D11&lt;=$B$6),$C$6,IF(AND(D11&gt;=$A$7, D11&lt;=$B$7),$C$7,IF(AND(D11&gt;=$A$8, D11&lt;=$B$8),$C$8,IF(AND(D11&gt;=$A$9,
D11&lt;=$B$9),$C$9,IF(AND(D11&gt;=$A$10, D11&lt;=$B$10),$C$10,IF(AND(D11&gt;=$A$11, D11&lt;=$B$11),$C$11,"F"))))))))</f>
        <v>C-</v>
      </c>
      <c r="F11" t="str">
        <f t="shared" si="1"/>
        <v>40-44</v>
      </c>
      <c r="I11">
        <v>40</v>
      </c>
    </row>
    <row r="12" spans="1:10">
      <c r="A12">
        <v>0</v>
      </c>
      <c r="B12">
        <f t="shared" si="2"/>
        <v>39</v>
      </c>
      <c r="C12" t="s">
        <v>67</v>
      </c>
      <c r="D12">
        <v>40</v>
      </c>
      <c r="E12" t="str">
        <f t="shared" si="0"/>
        <v>C-</v>
      </c>
      <c r="F12" t="str">
        <f t="shared" si="1"/>
        <v>0-39</v>
      </c>
      <c r="I12">
        <v>30</v>
      </c>
    </row>
    <row r="16" spans="1:10">
      <c r="B16" t="s">
        <v>85</v>
      </c>
      <c r="C16" t="s">
        <v>86</v>
      </c>
      <c r="D16" t="s">
        <v>87</v>
      </c>
      <c r="E16" t="s">
        <v>88</v>
      </c>
      <c r="F16" t="s">
        <v>89</v>
      </c>
      <c r="G16" t="s">
        <v>90</v>
      </c>
      <c r="H16" t="s">
        <v>91</v>
      </c>
      <c r="I16" t="s">
        <v>92</v>
      </c>
      <c r="J16" t="s">
        <v>93</v>
      </c>
    </row>
    <row r="18" spans="2:10">
      <c r="B18">
        <v>90</v>
      </c>
      <c r="C18">
        <v>75</v>
      </c>
      <c r="D18">
        <v>65</v>
      </c>
      <c r="E18">
        <v>60</v>
      </c>
      <c r="F18">
        <v>55</v>
      </c>
      <c r="G18">
        <v>51</v>
      </c>
      <c r="H18">
        <v>45</v>
      </c>
      <c r="I18">
        <v>40</v>
      </c>
      <c r="J18">
        <v>0</v>
      </c>
    </row>
    <row r="19" spans="2:10">
      <c r="B19">
        <v>100</v>
      </c>
      <c r="C19">
        <v>89</v>
      </c>
      <c r="D19">
        <v>74</v>
      </c>
      <c r="E19">
        <v>64</v>
      </c>
      <c r="F19">
        <v>59</v>
      </c>
      <c r="G19">
        <v>54</v>
      </c>
      <c r="H19">
        <v>50</v>
      </c>
      <c r="I19">
        <v>44</v>
      </c>
      <c r="J19">
        <v>39</v>
      </c>
    </row>
  </sheetData>
  <customSheetViews>
    <customSheetView guid="{4AA33006-30C9-4BDF-BF0C-53E67ECDF6E6}">
      <selection activeCell="B16" sqref="B16:J16"/>
      <pageMargins left="0.7" right="0.7" top="0.75" bottom="0.75" header="0.3" footer="0.3"/>
    </customSheetView>
    <customSheetView guid="{DF641703-5C3F-45E8-B18C-AA3029C3DA4F}">
      <selection activeCell="B16" sqref="B16:J16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Master</vt:lpstr>
      <vt:lpstr>Adjustment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abubakar</dc:creator>
  <cp:lastModifiedBy>0497</cp:lastModifiedBy>
  <cp:lastPrinted>2013-02-13T07:53:04Z</cp:lastPrinted>
  <dcterms:created xsi:type="dcterms:W3CDTF">2012-11-29T08:29:54Z</dcterms:created>
  <dcterms:modified xsi:type="dcterms:W3CDTF">2013-02-25T07:28:09Z</dcterms:modified>
</cp:coreProperties>
</file>