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  <sheet name="Sheet1" sheetId="3" r:id="rId2"/>
    <sheet name="Sheet2" sheetId="4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Y10" i="2"/>
  <c r="V49"/>
  <c r="V48"/>
  <c r="V47"/>
  <c r="V45"/>
  <c r="V44"/>
  <c r="V43"/>
  <c r="V41"/>
  <c r="V40"/>
  <c r="V39"/>
  <c r="V37"/>
  <c r="V36"/>
  <c r="V35"/>
  <c r="V33"/>
  <c r="V31"/>
  <c r="V28"/>
  <c r="Y27"/>
  <c r="V25"/>
  <c r="V24"/>
  <c r="V23"/>
  <c r="Y23" s="1"/>
  <c r="V21"/>
  <c r="V20"/>
  <c r="V19"/>
  <c r="Y19" s="1"/>
  <c r="V17"/>
  <c r="V16"/>
  <c r="Y15"/>
  <c r="V13"/>
  <c r="V12"/>
  <c r="V11"/>
  <c r="W49"/>
  <c r="W48"/>
  <c r="W47"/>
  <c r="W46"/>
  <c r="V46" s="1"/>
  <c r="W45"/>
  <c r="W44"/>
  <c r="W43"/>
  <c r="W42"/>
  <c r="V42" s="1"/>
  <c r="W41"/>
  <c r="W40"/>
  <c r="W39"/>
  <c r="W38"/>
  <c r="V38" s="1"/>
  <c r="W37"/>
  <c r="W36"/>
  <c r="W35"/>
  <c r="W34"/>
  <c r="V34" s="1"/>
  <c r="W33"/>
  <c r="W32"/>
  <c r="W31"/>
  <c r="W30"/>
  <c r="V30" s="1"/>
  <c r="W29"/>
  <c r="W28"/>
  <c r="W27"/>
  <c r="W26"/>
  <c r="V26" s="1"/>
  <c r="W25"/>
  <c r="W24"/>
  <c r="W23"/>
  <c r="W22"/>
  <c r="V22" s="1"/>
  <c r="W21"/>
  <c r="W20"/>
  <c r="W19"/>
  <c r="W18"/>
  <c r="V18" s="1"/>
  <c r="W17"/>
  <c r="W16"/>
  <c r="W15"/>
  <c r="W14"/>
  <c r="V14" s="1"/>
  <c r="W13"/>
  <c r="W12"/>
  <c r="W11"/>
  <c r="U1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0"/>
  <c r="Q11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8"/>
  <c r="M27"/>
  <c r="M26"/>
  <c r="M25"/>
  <c r="M24"/>
  <c r="M23"/>
  <c r="M22"/>
  <c r="M21"/>
  <c r="M20"/>
  <c r="M19"/>
  <c r="M18"/>
  <c r="M17"/>
  <c r="M16"/>
  <c r="M15"/>
  <c r="M14"/>
  <c r="M13"/>
  <c r="N13" s="1"/>
  <c r="U13" s="1"/>
  <c r="T13" s="1"/>
  <c r="Y13" s="1"/>
  <c r="M12"/>
  <c r="M11"/>
  <c r="M10"/>
  <c r="K44"/>
  <c r="K37"/>
  <c r="K31"/>
  <c r="K1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E49"/>
  <c r="E48"/>
  <c r="N48" s="1"/>
  <c r="U48" s="1"/>
  <c r="T48" s="1"/>
  <c r="Y48" s="1"/>
  <c r="E47"/>
  <c r="E46"/>
  <c r="E45"/>
  <c r="E44"/>
  <c r="N44" s="1"/>
  <c r="U44" s="1"/>
  <c r="E43"/>
  <c r="E42"/>
  <c r="E41"/>
  <c r="E40"/>
  <c r="N40" s="1"/>
  <c r="U40" s="1"/>
  <c r="T40" s="1"/>
  <c r="Y40" s="1"/>
  <c r="E39"/>
  <c r="E38"/>
  <c r="E37"/>
  <c r="E36"/>
  <c r="N36" s="1"/>
  <c r="U36" s="1"/>
  <c r="T36" s="1"/>
  <c r="Y36" s="1"/>
  <c r="E35"/>
  <c r="E34"/>
  <c r="E33"/>
  <c r="E32"/>
  <c r="N32" s="1"/>
  <c r="U32" s="1"/>
  <c r="T32" s="1"/>
  <c r="Y32" s="1"/>
  <c r="E31"/>
  <c r="E30"/>
  <c r="E29"/>
  <c r="N29" s="1"/>
  <c r="U29" s="1"/>
  <c r="T29" s="1"/>
  <c r="Y29" s="1"/>
  <c r="E28"/>
  <c r="N28" s="1"/>
  <c r="U28" s="1"/>
  <c r="T28" s="1"/>
  <c r="Y28" s="1"/>
  <c r="E27"/>
  <c r="N27" s="1"/>
  <c r="U27" s="1"/>
  <c r="T27" s="1"/>
  <c r="E26"/>
  <c r="N26" s="1"/>
  <c r="E25"/>
  <c r="E24"/>
  <c r="N24" s="1"/>
  <c r="U24" s="1"/>
  <c r="T24" s="1"/>
  <c r="Y24" s="1"/>
  <c r="E23"/>
  <c r="N23" s="1"/>
  <c r="U23" s="1"/>
  <c r="T23" s="1"/>
  <c r="E22"/>
  <c r="N22" s="1"/>
  <c r="E21"/>
  <c r="E20"/>
  <c r="N20" s="1"/>
  <c r="U20" s="1"/>
  <c r="T20" s="1"/>
  <c r="Y20" s="1"/>
  <c r="E19"/>
  <c r="N19" s="1"/>
  <c r="U19" s="1"/>
  <c r="T19" s="1"/>
  <c r="E18"/>
  <c r="N18" s="1"/>
  <c r="E17"/>
  <c r="E16"/>
  <c r="N16" s="1"/>
  <c r="U16" s="1"/>
  <c r="T16" s="1"/>
  <c r="Y16" s="1"/>
  <c r="E15"/>
  <c r="N15" s="1"/>
  <c r="U15" s="1"/>
  <c r="T15" s="1"/>
  <c r="E14"/>
  <c r="N14" s="1"/>
  <c r="E12"/>
  <c r="N12" s="1"/>
  <c r="U12" s="1"/>
  <c r="T12" s="1"/>
  <c r="Y12" s="1"/>
  <c r="E11"/>
  <c r="N11" s="1"/>
  <c r="E10"/>
  <c r="N10" s="1"/>
  <c r="N17" l="1"/>
  <c r="U17" s="1"/>
  <c r="T17" s="1"/>
  <c r="Y17" s="1"/>
  <c r="N33"/>
  <c r="U33" s="1"/>
  <c r="T33" s="1"/>
  <c r="Y33" s="1"/>
  <c r="U11"/>
  <c r="T11" s="1"/>
  <c r="Y11" s="1"/>
  <c r="N31"/>
  <c r="U31" s="1"/>
  <c r="T31" s="1"/>
  <c r="Y31" s="1"/>
  <c r="N35"/>
  <c r="U35" s="1"/>
  <c r="T35" s="1"/>
  <c r="Y35" s="1"/>
  <c r="N39"/>
  <c r="U39" s="1"/>
  <c r="T39" s="1"/>
  <c r="Y39" s="1"/>
  <c r="N43"/>
  <c r="U43" s="1"/>
  <c r="T43" s="1"/>
  <c r="Y43" s="1"/>
  <c r="N47"/>
  <c r="U47" s="1"/>
  <c r="T47" s="1"/>
  <c r="Y47" s="1"/>
  <c r="N41"/>
  <c r="U41" s="1"/>
  <c r="T41" s="1"/>
  <c r="Y41" s="1"/>
  <c r="N49"/>
  <c r="U49" s="1"/>
  <c r="T49" s="1"/>
  <c r="Y49" s="1"/>
  <c r="N21"/>
  <c r="U21" s="1"/>
  <c r="T21" s="1"/>
  <c r="Y21" s="1"/>
  <c r="N25"/>
  <c r="U25" s="1"/>
  <c r="T25" s="1"/>
  <c r="Y25" s="1"/>
  <c r="N37"/>
  <c r="U37" s="1"/>
  <c r="T37" s="1"/>
  <c r="Y37" s="1"/>
  <c r="N45"/>
  <c r="U45" s="1"/>
  <c r="T45" s="1"/>
  <c r="Y45" s="1"/>
  <c r="U14"/>
  <c r="T14" s="1"/>
  <c r="Y14" s="1"/>
  <c r="U18"/>
  <c r="T18" s="1"/>
  <c r="Y18" s="1"/>
  <c r="U22"/>
  <c r="T22" s="1"/>
  <c r="Y22" s="1"/>
  <c r="U26"/>
  <c r="T26" s="1"/>
  <c r="Y26" s="1"/>
  <c r="N30"/>
  <c r="U30" s="1"/>
  <c r="T30" s="1"/>
  <c r="Y30" s="1"/>
  <c r="N34"/>
  <c r="U34" s="1"/>
  <c r="T34" s="1"/>
  <c r="Y34" s="1"/>
  <c r="N38"/>
  <c r="U38" s="1"/>
  <c r="T38" s="1"/>
  <c r="Y38" s="1"/>
  <c r="N42"/>
  <c r="U42" s="1"/>
  <c r="T42" s="1"/>
  <c r="Y42" s="1"/>
  <c r="N46"/>
  <c r="U46" s="1"/>
  <c r="T46" s="1"/>
  <c r="Y46" s="1"/>
  <c r="T44"/>
  <c r="Y44" s="1"/>
</calcChain>
</file>

<file path=xl/sharedStrings.xml><?xml version="1.0" encoding="utf-8"?>
<sst xmlns="http://schemas.openxmlformats.org/spreadsheetml/2006/main" count="134" uniqueCount="96">
  <si>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</si>
  <si>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</si>
  <si>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</si>
  <si>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</si>
  <si>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</si>
  <si>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</si>
  <si>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MS215</t>
    </r>
  </si>
  <si>
    <r>
      <t>Course Title:</t>
    </r>
    <r>
      <rPr>
        <sz val="11"/>
        <color theme="1"/>
        <rFont val="Calibri"/>
        <family val="2"/>
        <scheme val="minor"/>
      </rPr>
      <t>Engineering Ethics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</si>
  <si>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</si>
  <si>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</si>
  <si>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</si>
  <si>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</si>
  <si>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</si>
  <si>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</si>
  <si>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</si>
  <si>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</si>
  <si>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</si>
  <si>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</si>
  <si>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Project</t>
  </si>
  <si>
    <t>Mid Term</t>
  </si>
  <si>
    <t xml:space="preserve">Sessional Total </t>
  </si>
  <si>
    <t xml:space="preserve">End Term </t>
  </si>
  <si>
    <t xml:space="preserve">Total Marks </t>
  </si>
  <si>
    <t>ASAD AHMED KHAN</t>
  </si>
  <si>
    <t>HUSNAIN RAFIQ</t>
  </si>
  <si>
    <t>SHAHRUKH IMRAN</t>
  </si>
  <si>
    <t>MUHAMMAD TALHA KHAN</t>
  </si>
  <si>
    <t>TAHREEM WARSI</t>
  </si>
  <si>
    <t>MUHAMMAD UMAR SUBHANI</t>
  </si>
  <si>
    <t>UMAR MAHMOOD CHAUDHRY</t>
  </si>
  <si>
    <t>SALMAN BADAR KHAN</t>
  </si>
  <si>
    <t>SAQLAIN BUTT</t>
  </si>
  <si>
    <t>MUHAMMAD ADEEL ASGHAR</t>
  </si>
  <si>
    <t>ABUBAKAR MOHSIN</t>
  </si>
  <si>
    <t>HUSSNAIN MEHMOOD</t>
  </si>
  <si>
    <t>MUHAMMAD USAMA BAIG</t>
  </si>
  <si>
    <t>MUHAMMAD WALEED KHALID</t>
  </si>
  <si>
    <t>MALIK ASAD HAYAT</t>
  </si>
  <si>
    <t>HAFIZ AHMAD FAIZAN</t>
  </si>
  <si>
    <t>MUHAMMAD HARIS NAVEED</t>
  </si>
  <si>
    <t>DANISH MUSHTAQ</t>
  </si>
  <si>
    <t>MUHAMMAD ABDULLAH QAYYUM RAO</t>
  </si>
  <si>
    <t>HAFIZ SHAHID MEHMOOD</t>
  </si>
  <si>
    <t>MUHAMMAD AHMAD</t>
  </si>
  <si>
    <t>MUHAMMAD AWAIS</t>
  </si>
  <si>
    <t>MUHAMMAD ALI KHAN</t>
  </si>
  <si>
    <t>WAQAR SHEHZAD</t>
  </si>
  <si>
    <t>NOUMAN MAJEED</t>
  </si>
  <si>
    <t>MUHAMMAD AMMAD UD DIN AYUB</t>
  </si>
  <si>
    <t>HUSSAIN JAMIL</t>
  </si>
  <si>
    <t>ABAD UL HASSAN</t>
  </si>
  <si>
    <t>WAQAR AFZAL</t>
  </si>
  <si>
    <t>ASIMA EHSAN</t>
  </si>
  <si>
    <t>NASIR MAHMOOD</t>
  </si>
  <si>
    <t>HAMAEL JAVAID</t>
  </si>
  <si>
    <t>MAHAM AZIZ</t>
  </si>
  <si>
    <t>SIDRA IQBAL</t>
  </si>
  <si>
    <t>MUHAMMAD BILAL ANWAR</t>
  </si>
  <si>
    <t>SUBHAN RANA</t>
  </si>
  <si>
    <t>SOHAIB UR REHMAN</t>
  </si>
  <si>
    <t>ABDULLAH AIZAZ DODHY</t>
  </si>
  <si>
    <t>AMNA ASLAM</t>
  </si>
  <si>
    <t>__________________</t>
  </si>
  <si>
    <t>Resourse Person</t>
  </si>
  <si>
    <t>_____________________</t>
  </si>
  <si>
    <t>Chairman / Chairperson</t>
  </si>
  <si>
    <t xml:space="preserve"> </t>
  </si>
  <si>
    <t>A</t>
  </si>
  <si>
    <t>B</t>
  </si>
  <si>
    <t>C-</t>
  </si>
  <si>
    <t>B-</t>
  </si>
  <si>
    <t>C</t>
  </si>
  <si>
    <t>C+</t>
  </si>
  <si>
    <t>B+</t>
  </si>
  <si>
    <t>A-</t>
  </si>
  <si>
    <t>SA</t>
  </si>
  <si>
    <t>University of Management and Technology</t>
  </si>
  <si>
    <t>School of Science and Technology</t>
  </si>
  <si>
    <t>GRADE SUMMARY</t>
  </si>
  <si>
    <t>MS-215</t>
  </si>
  <si>
    <t>Engineeing Ethics</t>
  </si>
  <si>
    <t>Khalid Asghar</t>
  </si>
  <si>
    <t>0333-4316181</t>
  </si>
  <si>
    <t>Max</t>
  </si>
  <si>
    <t>Min</t>
  </si>
  <si>
    <t>&gt;75</t>
  </si>
  <si>
    <t>&lt;40</t>
  </si>
  <si>
    <t>Grades</t>
  </si>
  <si>
    <t>F</t>
  </si>
  <si>
    <t>I</t>
  </si>
  <si>
    <t>W</t>
  </si>
  <si>
    <t>Number of Students</t>
  </si>
  <si>
    <t>____________</t>
  </si>
  <si>
    <t>_________</t>
  </si>
  <si>
    <t xml:space="preserve">Resource Person </t>
  </si>
  <si>
    <t>Chairman</t>
  </si>
</sst>
</file>

<file path=xl/styles.xml><?xml version="1.0" encoding="utf-8"?>
<styleSheet xmlns="http://schemas.openxmlformats.org/spreadsheetml/2006/main">
  <numFmts count="1">
    <numFmt numFmtId="164" formatCode="0_);\(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3.5"/>
      <name val="MS Sans Serif"/>
      <family val="2"/>
    </font>
    <font>
      <sz val="20"/>
      <name val="Arial"/>
      <family val="2"/>
    </font>
    <font>
      <sz val="13.5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7" xfId="0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" fontId="0" fillId="0" borderId="17" xfId="0" applyNumberFormat="1" applyBorder="1" applyAlignment="1">
      <alignment wrapText="1"/>
    </xf>
    <xf numFmtId="0" fontId="18" fillId="33" borderId="0" xfId="0" applyFont="1" applyFill="1" applyBorder="1" applyAlignment="1" applyProtection="1">
      <alignment vertical="center"/>
    </xf>
    <xf numFmtId="0" fontId="19" fillId="33" borderId="0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33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4" fillId="33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 wrapText="1"/>
    </xf>
    <xf numFmtId="1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8" xfId="0" quotePrefix="1" applyNumberFormat="1" applyFont="1" applyFill="1" applyBorder="1" applyAlignment="1" applyProtection="1">
      <alignment horizontal="center" vertical="center" wrapText="1"/>
      <protection locked="0"/>
    </xf>
    <xf numFmtId="1" fontId="24" fillId="34" borderId="18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34" borderId="18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 sz="1200"/>
              <a:t>Grades Distribution Curve</a:t>
            </a:r>
          </a:p>
        </c:rich>
      </c:tx>
      <c:layout>
        <c:manualLayout>
          <c:xMode val="edge"/>
          <c:yMode val="edge"/>
          <c:x val="0.25416668302996015"/>
          <c:y val="1.8028163146273382E-2"/>
        </c:manualLayout>
      </c:layout>
    </c:title>
    <c:plotArea>
      <c:layout>
        <c:manualLayout>
          <c:layoutTarget val="inner"/>
          <c:xMode val="edge"/>
          <c:yMode val="edge"/>
          <c:x val="8.7959890300495766E-2"/>
          <c:y val="0.15757681548960983"/>
          <c:w val="0.84853635042928255"/>
          <c:h val="0.79655193625317544"/>
        </c:manualLayout>
      </c:layout>
      <c:scatterChart>
        <c:scatterStyle val="smoothMarker"/>
        <c:ser>
          <c:idx val="0"/>
          <c:order val="0"/>
          <c:dLbls>
            <c:dLblPos val="t"/>
            <c:showCatName val="1"/>
          </c:dLbls>
          <c:xVal>
            <c:strRef>
              <c:f>[1]Sheet1!$B$13:$K$13</c:f>
              <c:strCache>
                <c:ptCount val="10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F</c:v>
                </c:pt>
                <c:pt idx="9">
                  <c:v>SA</c:v>
                </c:pt>
              </c:strCache>
            </c:strRef>
          </c:xVal>
          <c:yVal>
            <c:numRef>
              <c:f>[1]Sheet1!$B$14:$K$14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</c:numCache>
            </c:numRef>
          </c:yVal>
          <c:smooth val="1"/>
        </c:ser>
        <c:dLbls>
          <c:showVal val="1"/>
        </c:dLbls>
        <c:axId val="78983552"/>
        <c:axId val="78985088"/>
      </c:scatterChart>
      <c:valAx>
        <c:axId val="78983552"/>
        <c:scaling>
          <c:orientation val="minMax"/>
        </c:scaling>
        <c:delete val="1"/>
        <c:axPos val="b"/>
        <c:tickLblPos val="nextTo"/>
        <c:crossAx val="78985088"/>
        <c:crosses val="autoZero"/>
        <c:crossBetween val="midCat"/>
      </c:valAx>
      <c:valAx>
        <c:axId val="78985088"/>
        <c:scaling>
          <c:orientation val="minMax"/>
        </c:scaling>
        <c:axPos val="l"/>
        <c:majorGridlines/>
        <c:numFmt formatCode="General" sourceLinked="1"/>
        <c:tickLblPos val="nextTo"/>
        <c:crossAx val="78983552"/>
        <c:crosses val="autoZero"/>
        <c:crossBetween val="midCat"/>
      </c:valAx>
      <c:spPr>
        <a:noFill/>
        <a:ln w="25400">
          <a:noFill/>
        </a:ln>
      </c:spPr>
    </c:plotArea>
    <c:dispBlanksAs val="zero"/>
  </c:chart>
  <c:spPr>
    <a:noFill/>
  </c:spPr>
  <c:printSettings>
    <c:headerFooter/>
    <c:pageMargins b="0.75000000000000278" l="0.70000000000000062" r="0.70000000000000062" t="0.7500000000000027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75320</xdr:rowOff>
    </xdr:from>
    <xdr:to>
      <xdr:col>2</xdr:col>
      <xdr:colOff>57150</xdr:colOff>
      <xdr:row>4</xdr:row>
      <xdr:rowOff>173836</xdr:rowOff>
    </xdr:to>
    <xdr:sp macro="" textlink="">
      <xdr:nvSpPr>
        <xdr:cNvPr id="2" name="TextBox 1"/>
        <xdr:cNvSpPr txBox="1"/>
      </xdr:nvSpPr>
      <xdr:spPr>
        <a:xfrm>
          <a:off x="9525" y="1046870"/>
          <a:ext cx="2105025" cy="393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Program:BSEE </a:t>
          </a:r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3" name="TextBox 2"/>
        <xdr:cNvSpPr txBox="1"/>
      </xdr:nvSpPr>
      <xdr:spPr>
        <a:xfrm>
          <a:off x="0" y="1581563"/>
          <a:ext cx="1304925" cy="243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3</xdr:col>
      <xdr:colOff>38100</xdr:colOff>
      <xdr:row>5</xdr:row>
      <xdr:rowOff>51862</xdr:rowOff>
    </xdr:from>
    <xdr:to>
      <xdr:col>5</xdr:col>
      <xdr:colOff>82928</xdr:colOff>
      <xdr:row>5</xdr:row>
      <xdr:rowOff>198678</xdr:rowOff>
    </xdr:to>
    <xdr:sp macro="" textlink="">
      <xdr:nvSpPr>
        <xdr:cNvPr id="4" name="TextBox 3"/>
        <xdr:cNvSpPr txBox="1"/>
      </xdr:nvSpPr>
      <xdr:spPr>
        <a:xfrm>
          <a:off x="2476500" y="1671112"/>
          <a:ext cx="1264028" cy="146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7</xdr:col>
      <xdr:colOff>304800</xdr:colOff>
      <xdr:row>4</xdr:row>
      <xdr:rowOff>202245</xdr:rowOff>
    </xdr:to>
    <xdr:sp macro="" textlink="">
      <xdr:nvSpPr>
        <xdr:cNvPr id="5" name="TextBox 4"/>
        <xdr:cNvSpPr txBox="1"/>
      </xdr:nvSpPr>
      <xdr:spPr>
        <a:xfrm>
          <a:off x="3890850" y="1075279"/>
          <a:ext cx="1519350" cy="393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Semester:Fall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2012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12</xdr:col>
      <xdr:colOff>57150</xdr:colOff>
      <xdr:row>4</xdr:row>
      <xdr:rowOff>219382</xdr:rowOff>
    </xdr:to>
    <xdr:sp macro="" textlink="">
      <xdr:nvSpPr>
        <xdr:cNvPr id="6" name="TextBox 5"/>
        <xdr:cNvSpPr txBox="1"/>
      </xdr:nvSpPr>
      <xdr:spPr>
        <a:xfrm>
          <a:off x="7151915" y="1092416"/>
          <a:ext cx="1058635" cy="393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Section:C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7" name="TextBox 6"/>
        <xdr:cNvSpPr txBox="1"/>
      </xdr:nvSpPr>
      <xdr:spPr>
        <a:xfrm>
          <a:off x="0" y="2359477"/>
          <a:ext cx="4239986" cy="226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#REF!">
      <xdr:nvSpPr>
        <xdr:cNvPr id="8" name="TextBox 7"/>
        <xdr:cNvSpPr txBox="1"/>
      </xdr:nvSpPr>
      <xdr:spPr>
        <a:xfrm>
          <a:off x="0" y="2038349"/>
          <a:ext cx="838472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13608</xdr:colOff>
      <xdr:row>14</xdr:row>
      <xdr:rowOff>81643</xdr:rowOff>
    </xdr:from>
    <xdr:to>
      <xdr:col>8</xdr:col>
      <xdr:colOff>227240</xdr:colOff>
      <xdr:row>24</xdr:row>
      <xdr:rowOff>112996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5160/LOCALS~1/Temp/Rar$DI10.000/MS%20215%20A%2014-2-13%20GRADING%20CURV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Sheet1"/>
    </sheetNames>
    <sheetDataSet>
      <sheetData sheetId="0"/>
      <sheetData sheetId="1">
        <row r="13">
          <cell r="B13" t="str">
            <v>A</v>
          </cell>
          <cell r="C13" t="str">
            <v>A-</v>
          </cell>
          <cell r="D13" t="str">
            <v>B+</v>
          </cell>
          <cell r="E13" t="str">
            <v>B</v>
          </cell>
          <cell r="F13" t="str">
            <v>B-</v>
          </cell>
          <cell r="G13" t="str">
            <v>C+</v>
          </cell>
          <cell r="H13" t="str">
            <v>C</v>
          </cell>
          <cell r="I13" t="str">
            <v>C-</v>
          </cell>
          <cell r="J13" t="str">
            <v>F</v>
          </cell>
          <cell r="K13" t="str">
            <v>SA</v>
          </cell>
        </row>
        <row r="14">
          <cell r="B14">
            <v>0</v>
          </cell>
          <cell r="C14">
            <v>3</v>
          </cell>
          <cell r="D14">
            <v>5</v>
          </cell>
          <cell r="E14">
            <v>8</v>
          </cell>
          <cell r="F14">
            <v>9</v>
          </cell>
          <cell r="G14">
            <v>2</v>
          </cell>
          <cell r="H14">
            <v>3</v>
          </cell>
          <cell r="I14">
            <v>3</v>
          </cell>
          <cell r="J14">
            <v>0</v>
          </cell>
          <cell r="K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topLeftCell="A2" workbookViewId="0">
      <pane xSplit="3" ySplit="9" topLeftCell="E11" activePane="bottomRight" state="frozen"/>
      <selection activeCell="A2" sqref="A2"/>
      <selection pane="topRight" activeCell="D2" sqref="D2"/>
      <selection pane="bottomLeft" activeCell="A11" sqref="A11"/>
      <selection pane="bottomRight" activeCell="Z15" sqref="Z15"/>
    </sheetView>
  </sheetViews>
  <sheetFormatPr defaultRowHeight="15"/>
  <cols>
    <col min="1" max="1" width="5.140625" bestFit="1" customWidth="1"/>
    <col min="2" max="2" width="12" bestFit="1" customWidth="1"/>
    <col min="3" max="3" width="35.5703125" bestFit="1" customWidth="1"/>
    <col min="4" max="4" width="3" hidden="1" customWidth="1"/>
    <col min="5" max="5" width="3" customWidth="1"/>
    <col min="6" max="6" width="3" hidden="1" customWidth="1"/>
    <col min="7" max="7" width="3" customWidth="1"/>
    <col min="8" max="8" width="3.7109375" hidden="1" customWidth="1"/>
    <col min="9" max="9" width="3.7109375" customWidth="1"/>
    <col min="10" max="10" width="3.7109375" hidden="1" customWidth="1"/>
    <col min="11" max="11" width="3.7109375" customWidth="1"/>
    <col min="12" max="12" width="4" hidden="1" customWidth="1"/>
    <col min="13" max="13" width="3.5703125" customWidth="1"/>
    <col min="14" max="14" width="5.42578125" bestFit="1" customWidth="1"/>
    <col min="15" max="15" width="3.140625" customWidth="1"/>
    <col min="16" max="16" width="4" customWidth="1"/>
    <col min="17" max="17" width="5.42578125" bestFit="1" customWidth="1"/>
    <col min="18" max="18" width="7.28515625" bestFit="1" customWidth="1"/>
    <col min="19" max="19" width="5.5703125" bestFit="1" customWidth="1"/>
    <col min="20" max="20" width="7.7109375" customWidth="1"/>
    <col min="21" max="21" width="9.28515625" hidden="1" customWidth="1"/>
    <col min="22" max="22" width="9.28515625" customWidth="1"/>
    <col min="23" max="23" width="7" hidden="1" customWidth="1"/>
    <col min="24" max="24" width="5.5703125" hidden="1" customWidth="1"/>
    <col min="25" max="26" width="6.42578125" bestFit="1" customWidth="1"/>
  </cols>
  <sheetData>
    <row r="1" spans="1:26" ht="22.5" customHeight="1">
      <c r="A1" s="44"/>
      <c r="B1" s="44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1</v>
      </c>
      <c r="R1" s="46"/>
      <c r="S1" s="46"/>
      <c r="T1" s="46"/>
      <c r="U1" s="46"/>
      <c r="V1" s="46"/>
      <c r="W1" s="46"/>
      <c r="X1" s="46"/>
      <c r="Y1" s="46"/>
      <c r="Z1" s="46"/>
    </row>
    <row r="2" spans="1:26" ht="17.25" customHeight="1">
      <c r="A2" s="44"/>
      <c r="B2" s="44"/>
      <c r="C2" s="47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6" t="s">
        <v>3</v>
      </c>
      <c r="R2" s="46"/>
      <c r="S2" s="46"/>
      <c r="T2" s="46"/>
      <c r="U2" s="46"/>
      <c r="V2" s="46"/>
      <c r="W2" s="46"/>
      <c r="X2" s="46"/>
      <c r="Y2" s="46"/>
      <c r="Z2" s="46"/>
    </row>
    <row r="3" spans="1:26" ht="19.5" customHeight="1">
      <c r="A3" s="44"/>
      <c r="B3" s="44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6" t="s">
        <v>5</v>
      </c>
      <c r="R3" s="46"/>
      <c r="S3" s="46"/>
      <c r="T3" s="46"/>
      <c r="U3" s="46"/>
      <c r="V3" s="46"/>
      <c r="W3" s="46"/>
      <c r="X3" s="46"/>
      <c r="Y3" s="46"/>
      <c r="Z3" s="46"/>
    </row>
    <row r="4" spans="1:26" ht="24.75" customHeight="1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>
      <c r="A5" s="48" t="s">
        <v>6</v>
      </c>
      <c r="B5" s="48"/>
      <c r="C5" s="48"/>
      <c r="D5" s="48" t="s">
        <v>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0"/>
      <c r="W5" s="6"/>
      <c r="X5" s="46" t="s">
        <v>8</v>
      </c>
      <c r="Y5" s="46"/>
      <c r="Z5" s="46"/>
    </row>
    <row r="6" spans="1:26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9"/>
      <c r="W6" s="5"/>
      <c r="X6" s="44"/>
      <c r="Y6" s="44"/>
      <c r="Z6" s="44"/>
    </row>
    <row r="7" spans="1:26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 t="s">
        <v>10</v>
      </c>
      <c r="P7" s="48"/>
      <c r="Q7" s="48"/>
      <c r="R7" s="5"/>
      <c r="S7" s="48" t="s">
        <v>11</v>
      </c>
      <c r="T7" s="48"/>
      <c r="U7" s="48"/>
      <c r="V7" s="48"/>
      <c r="W7" s="48"/>
      <c r="X7" s="48"/>
      <c r="Y7" s="48"/>
      <c r="Z7" s="48"/>
    </row>
    <row r="8" spans="1:26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6.75" customHeight="1">
      <c r="A9" s="51" t="s">
        <v>12</v>
      </c>
      <c r="B9" s="51" t="s">
        <v>13</v>
      </c>
      <c r="C9" s="51" t="s">
        <v>14</v>
      </c>
      <c r="D9" s="53" t="s">
        <v>15</v>
      </c>
      <c r="E9" s="54"/>
      <c r="F9" s="54"/>
      <c r="G9" s="54"/>
      <c r="H9" s="54"/>
      <c r="I9" s="54"/>
      <c r="J9" s="54"/>
      <c r="K9" s="54"/>
      <c r="L9" s="54"/>
      <c r="M9" s="55"/>
      <c r="N9" s="2" t="s">
        <v>16</v>
      </c>
      <c r="O9" s="53" t="s">
        <v>17</v>
      </c>
      <c r="P9" s="54"/>
      <c r="Q9" s="2" t="s">
        <v>16</v>
      </c>
      <c r="R9" s="2" t="s">
        <v>18</v>
      </c>
      <c r="S9" s="2" t="s">
        <v>19</v>
      </c>
      <c r="T9" s="2" t="s">
        <v>20</v>
      </c>
      <c r="U9" s="2" t="s">
        <v>20</v>
      </c>
      <c r="V9" s="2" t="s">
        <v>21</v>
      </c>
      <c r="W9" s="2" t="s">
        <v>21</v>
      </c>
      <c r="X9" s="2" t="s">
        <v>21</v>
      </c>
      <c r="Y9" s="2" t="s">
        <v>22</v>
      </c>
      <c r="Z9" s="51" t="s">
        <v>66</v>
      </c>
    </row>
    <row r="10" spans="1:26">
      <c r="A10" s="52"/>
      <c r="B10" s="52"/>
      <c r="C10" s="52"/>
      <c r="D10" s="1">
        <v>54</v>
      </c>
      <c r="E10" s="1">
        <f>((D10)/54)*10</f>
        <v>10</v>
      </c>
      <c r="F10" s="1">
        <v>1</v>
      </c>
      <c r="G10" s="1">
        <f>F10*5</f>
        <v>5</v>
      </c>
      <c r="H10" s="1">
        <v>1</v>
      </c>
      <c r="I10" s="1">
        <f>H10*5</f>
        <v>5</v>
      </c>
      <c r="J10" s="1">
        <v>22</v>
      </c>
      <c r="K10" s="1">
        <f>((J10)/22)*10</f>
        <v>10</v>
      </c>
      <c r="L10" s="1">
        <v>1</v>
      </c>
      <c r="M10" s="1">
        <f>L10*5</f>
        <v>5</v>
      </c>
      <c r="N10" s="1">
        <f>((E10+G10+I10+K10+M10)/35)*10</f>
        <v>10</v>
      </c>
      <c r="O10" s="1">
        <v>10</v>
      </c>
      <c r="P10" s="1">
        <v>10</v>
      </c>
      <c r="Q10" s="1">
        <f t="shared" ref="Q10:Q49" si="0">SUM($O10:$P10)/4</f>
        <v>5</v>
      </c>
      <c r="R10" s="1">
        <v>10</v>
      </c>
      <c r="S10" s="1">
        <v>25</v>
      </c>
      <c r="T10" s="1">
        <v>50</v>
      </c>
      <c r="U10" s="8">
        <f>N10+Q10+R10+S10</f>
        <v>50</v>
      </c>
      <c r="V10" s="8">
        <v>50</v>
      </c>
      <c r="W10" s="8">
        <v>50</v>
      </c>
      <c r="X10" s="1">
        <v>50</v>
      </c>
      <c r="Y10" s="8">
        <f>T10+V10</f>
        <v>100</v>
      </c>
      <c r="Z10" s="52"/>
    </row>
    <row r="11" spans="1:26">
      <c r="A11" s="3">
        <v>1</v>
      </c>
      <c r="B11" s="4">
        <v>12017019237</v>
      </c>
      <c r="C11" s="4" t="s">
        <v>23</v>
      </c>
      <c r="D11" s="1">
        <v>33</v>
      </c>
      <c r="E11" s="1">
        <f t="shared" ref="E11:E49" si="1">((D11)/54)*10</f>
        <v>6.1111111111111116</v>
      </c>
      <c r="F11" s="1">
        <v>1</v>
      </c>
      <c r="G11" s="1">
        <f t="shared" ref="G11:G49" si="2">F11*5</f>
        <v>5</v>
      </c>
      <c r="H11" s="1">
        <v>1</v>
      </c>
      <c r="I11" s="1">
        <f t="shared" ref="I11:I49" si="3">H11*5</f>
        <v>5</v>
      </c>
      <c r="J11" s="1">
        <v>7</v>
      </c>
      <c r="K11" s="1">
        <v>5</v>
      </c>
      <c r="L11" s="1">
        <v>1</v>
      </c>
      <c r="M11" s="1">
        <f t="shared" ref="M11:M49" si="4">L11*5</f>
        <v>5</v>
      </c>
      <c r="N11" s="8">
        <f t="shared" ref="N11:N49" si="5">((E11+G11+I11+K11+M11)/35)*10</f>
        <v>7.4603174603174605</v>
      </c>
      <c r="O11" s="1">
        <v>7</v>
      </c>
      <c r="P11" s="1">
        <v>9</v>
      </c>
      <c r="Q11" s="1">
        <f t="shared" si="0"/>
        <v>4</v>
      </c>
      <c r="R11" s="1">
        <v>4</v>
      </c>
      <c r="S11" s="1">
        <v>20</v>
      </c>
      <c r="T11" s="8">
        <f>U11+10</f>
        <v>45.460317460317462</v>
      </c>
      <c r="U11" s="8">
        <f t="shared" ref="U11:U49" si="6">N11+Q11+R11+S11</f>
        <v>35.460317460317462</v>
      </c>
      <c r="V11" s="8">
        <f>W11*1.2</f>
        <v>46.8</v>
      </c>
      <c r="W11" s="8">
        <f>X11</f>
        <v>39</v>
      </c>
      <c r="X11" s="1">
        <v>39</v>
      </c>
      <c r="Y11" s="8">
        <f t="shared" ref="Y11:Y49" si="7">T11+V11</f>
        <v>92.260317460317452</v>
      </c>
      <c r="Z11" s="1" t="s">
        <v>66</v>
      </c>
    </row>
    <row r="12" spans="1:26">
      <c r="A12" s="3">
        <v>2</v>
      </c>
      <c r="B12" s="4">
        <v>111619045</v>
      </c>
      <c r="C12" s="4" t="s">
        <v>24</v>
      </c>
      <c r="D12" s="1">
        <v>27</v>
      </c>
      <c r="E12" s="1">
        <f t="shared" si="1"/>
        <v>5</v>
      </c>
      <c r="F12" s="1">
        <v>1</v>
      </c>
      <c r="G12" s="1">
        <f t="shared" si="2"/>
        <v>5</v>
      </c>
      <c r="H12" s="1">
        <v>0</v>
      </c>
      <c r="I12" s="1">
        <f t="shared" si="3"/>
        <v>0</v>
      </c>
      <c r="J12" s="1">
        <v>0</v>
      </c>
      <c r="K12" s="1">
        <v>5</v>
      </c>
      <c r="L12" s="1">
        <v>1</v>
      </c>
      <c r="M12" s="1">
        <f t="shared" si="4"/>
        <v>5</v>
      </c>
      <c r="N12" s="8">
        <f t="shared" si="5"/>
        <v>5.7142857142857135</v>
      </c>
      <c r="O12" s="1">
        <v>5</v>
      </c>
      <c r="P12" s="1">
        <v>6</v>
      </c>
      <c r="Q12" s="8">
        <f t="shared" si="0"/>
        <v>2.75</v>
      </c>
      <c r="R12" s="1">
        <v>9</v>
      </c>
      <c r="S12" s="1">
        <v>16</v>
      </c>
      <c r="T12" s="8">
        <f t="shared" ref="T12:T49" si="8">U12+10</f>
        <v>43.464285714285715</v>
      </c>
      <c r="U12" s="8">
        <f t="shared" si="6"/>
        <v>33.464285714285715</v>
      </c>
      <c r="V12" s="8">
        <f t="shared" ref="V12:V49" si="9">W12*1.2</f>
        <v>18</v>
      </c>
      <c r="W12" s="8">
        <f t="shared" ref="W12:W49" si="10">X12</f>
        <v>15</v>
      </c>
      <c r="X12" s="1">
        <v>15</v>
      </c>
      <c r="Y12" s="8">
        <f t="shared" si="7"/>
        <v>61.464285714285715</v>
      </c>
      <c r="Z12" s="1" t="s">
        <v>66</v>
      </c>
    </row>
    <row r="13" spans="1:26">
      <c r="A13" s="3">
        <v>3</v>
      </c>
      <c r="B13" s="4">
        <v>111619047</v>
      </c>
      <c r="C13" s="4" t="s">
        <v>25</v>
      </c>
      <c r="D13" s="1">
        <v>0</v>
      </c>
      <c r="E13" s="1">
        <v>3</v>
      </c>
      <c r="F13" s="1">
        <v>0</v>
      </c>
      <c r="G13" s="1">
        <f t="shared" si="2"/>
        <v>0</v>
      </c>
      <c r="H13" s="1">
        <v>0</v>
      </c>
      <c r="I13" s="1">
        <f t="shared" si="3"/>
        <v>0</v>
      </c>
      <c r="J13" s="1">
        <v>16</v>
      </c>
      <c r="K13" s="1">
        <v>3</v>
      </c>
      <c r="L13" s="1">
        <v>1</v>
      </c>
      <c r="M13" s="1">
        <f t="shared" si="4"/>
        <v>5</v>
      </c>
      <c r="N13" s="8">
        <f t="shared" si="5"/>
        <v>3.1428571428571428</v>
      </c>
      <c r="O13" s="1">
        <v>4</v>
      </c>
      <c r="P13" s="1">
        <v>4</v>
      </c>
      <c r="Q13" s="8">
        <f t="shared" si="0"/>
        <v>2</v>
      </c>
      <c r="R13" s="1">
        <v>9</v>
      </c>
      <c r="S13" s="1">
        <v>11</v>
      </c>
      <c r="T13" s="8">
        <f t="shared" si="8"/>
        <v>35.142857142857139</v>
      </c>
      <c r="U13" s="8">
        <f t="shared" si="6"/>
        <v>25.142857142857142</v>
      </c>
      <c r="V13" s="8">
        <f t="shared" si="9"/>
        <v>8.4</v>
      </c>
      <c r="W13" s="8">
        <f t="shared" si="10"/>
        <v>7</v>
      </c>
      <c r="X13" s="1">
        <v>7</v>
      </c>
      <c r="Y13" s="8">
        <f t="shared" si="7"/>
        <v>43.542857142857137</v>
      </c>
      <c r="Z13" s="1" t="s">
        <v>66</v>
      </c>
    </row>
    <row r="14" spans="1:26">
      <c r="A14" s="3">
        <v>4</v>
      </c>
      <c r="B14" s="4">
        <v>111619051</v>
      </c>
      <c r="C14" s="4" t="s">
        <v>26</v>
      </c>
      <c r="D14" s="1">
        <v>15</v>
      </c>
      <c r="E14" s="1">
        <f t="shared" si="1"/>
        <v>2.7777777777777777</v>
      </c>
      <c r="F14" s="1">
        <v>0</v>
      </c>
      <c r="G14" s="1">
        <f t="shared" si="2"/>
        <v>0</v>
      </c>
      <c r="H14" s="1">
        <v>1</v>
      </c>
      <c r="I14" s="1">
        <f t="shared" si="3"/>
        <v>5</v>
      </c>
      <c r="J14" s="1">
        <v>7</v>
      </c>
      <c r="K14" s="1">
        <v>3</v>
      </c>
      <c r="L14" s="1">
        <v>0</v>
      </c>
      <c r="M14" s="1">
        <f t="shared" si="4"/>
        <v>0</v>
      </c>
      <c r="N14" s="8">
        <f t="shared" si="5"/>
        <v>3.0793650793650795</v>
      </c>
      <c r="O14" s="1">
        <v>5</v>
      </c>
      <c r="P14" s="1">
        <v>7</v>
      </c>
      <c r="Q14" s="8">
        <f t="shared" si="0"/>
        <v>3</v>
      </c>
      <c r="R14" s="1">
        <v>9</v>
      </c>
      <c r="S14" s="1">
        <v>10</v>
      </c>
      <c r="T14" s="8">
        <f t="shared" si="8"/>
        <v>35.079365079365076</v>
      </c>
      <c r="U14" s="8">
        <f t="shared" si="6"/>
        <v>25.079365079365079</v>
      </c>
      <c r="V14" s="8">
        <f t="shared" si="9"/>
        <v>24</v>
      </c>
      <c r="W14" s="8">
        <f t="shared" si="10"/>
        <v>20</v>
      </c>
      <c r="X14" s="1">
        <v>20</v>
      </c>
      <c r="Y14" s="8">
        <f t="shared" si="7"/>
        <v>59.079365079365076</v>
      </c>
      <c r="Z14" s="1" t="s">
        <v>66</v>
      </c>
    </row>
    <row r="15" spans="1:26">
      <c r="A15" s="3">
        <v>5</v>
      </c>
      <c r="B15" s="4">
        <v>111619057</v>
      </c>
      <c r="C15" s="4" t="s">
        <v>27</v>
      </c>
      <c r="D15" s="1">
        <v>6</v>
      </c>
      <c r="E15" s="1">
        <f t="shared" si="1"/>
        <v>1.1111111111111112</v>
      </c>
      <c r="F15" s="1">
        <v>1</v>
      </c>
      <c r="G15" s="1">
        <f t="shared" si="2"/>
        <v>5</v>
      </c>
      <c r="H15" s="1">
        <v>0</v>
      </c>
      <c r="I15" s="1">
        <f t="shared" si="3"/>
        <v>0</v>
      </c>
      <c r="J15" s="1">
        <v>20</v>
      </c>
      <c r="K15" s="1">
        <v>1</v>
      </c>
      <c r="L15" s="1">
        <v>0</v>
      </c>
      <c r="M15" s="1">
        <f t="shared" si="4"/>
        <v>0</v>
      </c>
      <c r="N15" s="8">
        <f t="shared" si="5"/>
        <v>2.0317460317460316</v>
      </c>
      <c r="O15" s="1">
        <v>5</v>
      </c>
      <c r="P15" s="1">
        <v>5</v>
      </c>
      <c r="Q15" s="8">
        <f t="shared" si="0"/>
        <v>2.5</v>
      </c>
      <c r="R15" s="1">
        <v>9</v>
      </c>
      <c r="S15" s="1">
        <v>9</v>
      </c>
      <c r="T15" s="8">
        <f t="shared" si="8"/>
        <v>32.531746031746032</v>
      </c>
      <c r="U15" s="8">
        <f t="shared" si="6"/>
        <v>22.531746031746032</v>
      </c>
      <c r="V15" s="8">
        <v>15</v>
      </c>
      <c r="W15" s="8">
        <f t="shared" si="10"/>
        <v>14</v>
      </c>
      <c r="X15" s="1">
        <v>14</v>
      </c>
      <c r="Y15" s="8">
        <f t="shared" si="7"/>
        <v>47.531746031746032</v>
      </c>
      <c r="Z15" s="1" t="s">
        <v>66</v>
      </c>
    </row>
    <row r="16" spans="1:26">
      <c r="A16" s="3">
        <v>6</v>
      </c>
      <c r="B16" s="4">
        <v>111619058</v>
      </c>
      <c r="C16" s="4" t="s">
        <v>28</v>
      </c>
      <c r="D16" s="1">
        <v>0</v>
      </c>
      <c r="E16" s="1">
        <f t="shared" si="1"/>
        <v>0</v>
      </c>
      <c r="F16" s="1">
        <v>0</v>
      </c>
      <c r="G16" s="1">
        <f t="shared" si="2"/>
        <v>0</v>
      </c>
      <c r="H16" s="1">
        <v>0</v>
      </c>
      <c r="I16" s="1">
        <f t="shared" si="3"/>
        <v>0</v>
      </c>
      <c r="J16" s="1">
        <v>9</v>
      </c>
      <c r="K16" s="1">
        <v>4</v>
      </c>
      <c r="L16" s="1">
        <v>0</v>
      </c>
      <c r="M16" s="1">
        <f t="shared" si="4"/>
        <v>0</v>
      </c>
      <c r="N16" s="8">
        <f t="shared" si="5"/>
        <v>1.1428571428571428</v>
      </c>
      <c r="O16" s="1">
        <v>6</v>
      </c>
      <c r="P16" s="1">
        <v>5</v>
      </c>
      <c r="Q16" s="8">
        <f t="shared" si="0"/>
        <v>2.75</v>
      </c>
      <c r="R16" s="1">
        <v>9</v>
      </c>
      <c r="S16" s="1">
        <v>6</v>
      </c>
      <c r="T16" s="8">
        <f t="shared" si="8"/>
        <v>28.892857142857142</v>
      </c>
      <c r="U16" s="8">
        <f t="shared" si="6"/>
        <v>18.892857142857142</v>
      </c>
      <c r="V16" s="8">
        <f t="shared" si="9"/>
        <v>25.2</v>
      </c>
      <c r="W16" s="8">
        <f t="shared" si="10"/>
        <v>21</v>
      </c>
      <c r="X16" s="1">
        <v>21</v>
      </c>
      <c r="Y16" s="8">
        <f t="shared" si="7"/>
        <v>54.092857142857142</v>
      </c>
      <c r="Z16" s="1" t="s">
        <v>66</v>
      </c>
    </row>
    <row r="17" spans="1:26">
      <c r="A17" s="3">
        <v>7</v>
      </c>
      <c r="B17" s="4">
        <v>111619059</v>
      </c>
      <c r="C17" s="4" t="s">
        <v>29</v>
      </c>
      <c r="D17" s="1">
        <v>14</v>
      </c>
      <c r="E17" s="1">
        <f t="shared" si="1"/>
        <v>2.5925925925925926</v>
      </c>
      <c r="F17" s="1">
        <v>1</v>
      </c>
      <c r="G17" s="1">
        <f t="shared" si="2"/>
        <v>5</v>
      </c>
      <c r="H17" s="1">
        <v>0</v>
      </c>
      <c r="I17" s="1">
        <f t="shared" si="3"/>
        <v>0</v>
      </c>
      <c r="J17" s="1"/>
      <c r="K17" s="1">
        <v>3</v>
      </c>
      <c r="L17" s="1">
        <v>0</v>
      </c>
      <c r="M17" s="1">
        <f t="shared" si="4"/>
        <v>0</v>
      </c>
      <c r="N17" s="8">
        <f t="shared" si="5"/>
        <v>3.0264550264550261</v>
      </c>
      <c r="O17" s="1">
        <v>5</v>
      </c>
      <c r="P17" s="1">
        <v>5</v>
      </c>
      <c r="Q17" s="8">
        <f t="shared" si="0"/>
        <v>2.5</v>
      </c>
      <c r="R17" s="1">
        <v>9</v>
      </c>
      <c r="S17" s="1">
        <v>6</v>
      </c>
      <c r="T17" s="8">
        <f t="shared" si="8"/>
        <v>30.526455026455025</v>
      </c>
      <c r="U17" s="8">
        <f t="shared" si="6"/>
        <v>20.526455026455025</v>
      </c>
      <c r="V17" s="8">
        <f t="shared" si="9"/>
        <v>19.2</v>
      </c>
      <c r="W17" s="8">
        <f t="shared" si="10"/>
        <v>16</v>
      </c>
      <c r="X17" s="1">
        <v>16</v>
      </c>
      <c r="Y17" s="8">
        <f t="shared" si="7"/>
        <v>49.726455026455028</v>
      </c>
      <c r="Z17" s="1" t="s">
        <v>66</v>
      </c>
    </row>
    <row r="18" spans="1:26">
      <c r="A18" s="3">
        <v>8</v>
      </c>
      <c r="B18" s="4">
        <v>111619063</v>
      </c>
      <c r="C18" s="4" t="s">
        <v>30</v>
      </c>
      <c r="D18" s="1">
        <v>21</v>
      </c>
      <c r="E18" s="1">
        <f t="shared" si="1"/>
        <v>3.8888888888888888</v>
      </c>
      <c r="F18" s="1">
        <v>1</v>
      </c>
      <c r="G18" s="1">
        <f t="shared" si="2"/>
        <v>5</v>
      </c>
      <c r="H18" s="1">
        <v>1</v>
      </c>
      <c r="I18" s="1">
        <f t="shared" si="3"/>
        <v>5</v>
      </c>
      <c r="J18" s="1">
        <v>9</v>
      </c>
      <c r="K18" s="1">
        <v>4</v>
      </c>
      <c r="L18" s="1">
        <v>1</v>
      </c>
      <c r="M18" s="1">
        <f t="shared" si="4"/>
        <v>5</v>
      </c>
      <c r="N18" s="8">
        <f t="shared" si="5"/>
        <v>6.5396825396825395</v>
      </c>
      <c r="O18" s="1">
        <v>9</v>
      </c>
      <c r="P18" s="1">
        <v>9</v>
      </c>
      <c r="Q18" s="8">
        <f t="shared" si="0"/>
        <v>4.5</v>
      </c>
      <c r="R18" s="1">
        <v>9</v>
      </c>
      <c r="S18" s="1">
        <v>15</v>
      </c>
      <c r="T18" s="8">
        <f t="shared" si="8"/>
        <v>45.039682539682538</v>
      </c>
      <c r="U18" s="8">
        <f t="shared" si="6"/>
        <v>35.039682539682538</v>
      </c>
      <c r="V18" s="8">
        <f t="shared" si="9"/>
        <v>46.8</v>
      </c>
      <c r="W18" s="8">
        <f t="shared" si="10"/>
        <v>39</v>
      </c>
      <c r="X18" s="1">
        <v>39</v>
      </c>
      <c r="Y18" s="8">
        <f t="shared" si="7"/>
        <v>91.839682539682542</v>
      </c>
      <c r="Z18" s="1" t="s">
        <v>66</v>
      </c>
    </row>
    <row r="19" spans="1:26">
      <c r="A19" s="3">
        <v>9</v>
      </c>
      <c r="B19" s="4">
        <v>111619067</v>
      </c>
      <c r="C19" s="4" t="s">
        <v>31</v>
      </c>
      <c r="D19" s="1">
        <v>14</v>
      </c>
      <c r="E19" s="1">
        <f t="shared" si="1"/>
        <v>2.5925925925925926</v>
      </c>
      <c r="F19" s="1">
        <v>1</v>
      </c>
      <c r="G19" s="1">
        <f t="shared" si="2"/>
        <v>5</v>
      </c>
      <c r="H19" s="1">
        <v>1</v>
      </c>
      <c r="I19" s="1">
        <f t="shared" si="3"/>
        <v>5</v>
      </c>
      <c r="J19" s="1"/>
      <c r="K19" s="1">
        <v>3</v>
      </c>
      <c r="L19" s="1">
        <v>0</v>
      </c>
      <c r="M19" s="1">
        <f t="shared" si="4"/>
        <v>0</v>
      </c>
      <c r="N19" s="8">
        <f t="shared" si="5"/>
        <v>4.4550264550264549</v>
      </c>
      <c r="O19" s="1">
        <v>5</v>
      </c>
      <c r="P19" s="1">
        <v>7</v>
      </c>
      <c r="Q19" s="8">
        <f t="shared" si="0"/>
        <v>3</v>
      </c>
      <c r="R19" s="1">
        <v>9</v>
      </c>
      <c r="S19" s="1">
        <v>11</v>
      </c>
      <c r="T19" s="8">
        <f t="shared" si="8"/>
        <v>37.455026455026456</v>
      </c>
      <c r="U19" s="8">
        <f t="shared" si="6"/>
        <v>27.455026455026456</v>
      </c>
      <c r="V19" s="8">
        <f t="shared" si="9"/>
        <v>16.8</v>
      </c>
      <c r="W19" s="8">
        <f t="shared" si="10"/>
        <v>14</v>
      </c>
      <c r="X19" s="1">
        <v>14</v>
      </c>
      <c r="Y19" s="8">
        <f t="shared" si="7"/>
        <v>54.255026455026453</v>
      </c>
      <c r="Z19" s="1" t="s">
        <v>66</v>
      </c>
    </row>
    <row r="20" spans="1:26">
      <c r="A20" s="3">
        <v>10</v>
      </c>
      <c r="B20" s="4">
        <v>111619070</v>
      </c>
      <c r="C20" s="4" t="s">
        <v>32</v>
      </c>
      <c r="D20" s="1">
        <v>12</v>
      </c>
      <c r="E20" s="1">
        <f t="shared" si="1"/>
        <v>2.2222222222222223</v>
      </c>
      <c r="F20" s="1">
        <v>1</v>
      </c>
      <c r="G20" s="1">
        <f t="shared" si="2"/>
        <v>5</v>
      </c>
      <c r="H20" s="1">
        <v>1</v>
      </c>
      <c r="I20" s="1">
        <f t="shared" si="3"/>
        <v>5</v>
      </c>
      <c r="J20" s="1">
        <v>19</v>
      </c>
      <c r="K20" s="1">
        <v>2</v>
      </c>
      <c r="L20" s="1">
        <v>1</v>
      </c>
      <c r="M20" s="1">
        <f t="shared" si="4"/>
        <v>5</v>
      </c>
      <c r="N20" s="8">
        <f t="shared" si="5"/>
        <v>5.4920634920634912</v>
      </c>
      <c r="O20" s="1">
        <v>5</v>
      </c>
      <c r="P20" s="1">
        <v>5</v>
      </c>
      <c r="Q20" s="8">
        <f t="shared" si="0"/>
        <v>2.5</v>
      </c>
      <c r="R20" s="1">
        <v>9</v>
      </c>
      <c r="S20" s="1">
        <v>15</v>
      </c>
      <c r="T20" s="8">
        <f t="shared" si="8"/>
        <v>41.992063492063494</v>
      </c>
      <c r="U20" s="8">
        <f t="shared" si="6"/>
        <v>31.99206349206349</v>
      </c>
      <c r="V20" s="8">
        <f t="shared" si="9"/>
        <v>30</v>
      </c>
      <c r="W20" s="8">
        <f t="shared" si="10"/>
        <v>25</v>
      </c>
      <c r="X20" s="1">
        <v>25</v>
      </c>
      <c r="Y20" s="8">
        <f t="shared" si="7"/>
        <v>71.992063492063494</v>
      </c>
      <c r="Z20" s="1" t="s">
        <v>66</v>
      </c>
    </row>
    <row r="21" spans="1:26">
      <c r="A21" s="3">
        <v>11</v>
      </c>
      <c r="B21" s="4">
        <v>111619073</v>
      </c>
      <c r="C21" s="4" t="s">
        <v>33</v>
      </c>
      <c r="D21" s="1">
        <v>13</v>
      </c>
      <c r="E21" s="1">
        <f t="shared" si="1"/>
        <v>2.4074074074074074</v>
      </c>
      <c r="F21" s="1">
        <v>1</v>
      </c>
      <c r="G21" s="1">
        <f t="shared" si="2"/>
        <v>5</v>
      </c>
      <c r="H21" s="1">
        <v>0</v>
      </c>
      <c r="I21" s="1">
        <f t="shared" si="3"/>
        <v>0</v>
      </c>
      <c r="J21" s="1">
        <v>13</v>
      </c>
      <c r="K21" s="1">
        <v>2</v>
      </c>
      <c r="L21" s="1">
        <v>0</v>
      </c>
      <c r="M21" s="1">
        <f t="shared" si="4"/>
        <v>0</v>
      </c>
      <c r="N21" s="8">
        <f t="shared" si="5"/>
        <v>2.6878306878306879</v>
      </c>
      <c r="O21" s="1">
        <v>5</v>
      </c>
      <c r="P21" s="1">
        <v>7</v>
      </c>
      <c r="Q21" s="8">
        <f t="shared" si="0"/>
        <v>3</v>
      </c>
      <c r="R21" s="1">
        <v>9</v>
      </c>
      <c r="S21" s="1">
        <v>10</v>
      </c>
      <c r="T21" s="8">
        <f t="shared" si="8"/>
        <v>34.68783068783069</v>
      </c>
      <c r="U21" s="8">
        <f t="shared" si="6"/>
        <v>24.68783068783069</v>
      </c>
      <c r="V21" s="8">
        <f t="shared" si="9"/>
        <v>16.8</v>
      </c>
      <c r="W21" s="8">
        <f t="shared" si="10"/>
        <v>14</v>
      </c>
      <c r="X21" s="1">
        <v>14</v>
      </c>
      <c r="Y21" s="8">
        <f t="shared" si="7"/>
        <v>51.487830687830694</v>
      </c>
      <c r="Z21" s="1" t="s">
        <v>66</v>
      </c>
    </row>
    <row r="22" spans="1:26">
      <c r="A22" s="3">
        <v>12</v>
      </c>
      <c r="B22" s="4">
        <v>111619077</v>
      </c>
      <c r="C22" s="4" t="s">
        <v>34</v>
      </c>
      <c r="D22" s="1">
        <v>0</v>
      </c>
      <c r="E22" s="1">
        <f t="shared" si="1"/>
        <v>0</v>
      </c>
      <c r="F22" s="1">
        <v>0</v>
      </c>
      <c r="G22" s="1">
        <f t="shared" si="2"/>
        <v>0</v>
      </c>
      <c r="H22" s="1">
        <v>0</v>
      </c>
      <c r="I22" s="1">
        <f t="shared" si="3"/>
        <v>0</v>
      </c>
      <c r="J22" s="1">
        <v>10</v>
      </c>
      <c r="K22" s="1">
        <v>0</v>
      </c>
      <c r="L22" s="1">
        <v>1</v>
      </c>
      <c r="M22" s="1">
        <f t="shared" si="4"/>
        <v>5</v>
      </c>
      <c r="N22" s="8">
        <f t="shared" si="5"/>
        <v>1.4285714285714284</v>
      </c>
      <c r="O22" s="1">
        <v>5</v>
      </c>
      <c r="P22" s="1">
        <v>4</v>
      </c>
      <c r="Q22" s="8">
        <f t="shared" si="0"/>
        <v>2.25</v>
      </c>
      <c r="R22" s="1">
        <v>9</v>
      </c>
      <c r="S22" s="1">
        <v>10</v>
      </c>
      <c r="T22" s="8">
        <f t="shared" si="8"/>
        <v>32.678571428571431</v>
      </c>
      <c r="U22" s="8">
        <f t="shared" si="6"/>
        <v>22.678571428571431</v>
      </c>
      <c r="V22" s="8">
        <f t="shared" si="9"/>
        <v>18</v>
      </c>
      <c r="W22" s="8">
        <f t="shared" si="10"/>
        <v>15</v>
      </c>
      <c r="X22" s="1">
        <v>15</v>
      </c>
      <c r="Y22" s="8">
        <f t="shared" si="7"/>
        <v>50.678571428571431</v>
      </c>
      <c r="Z22" s="1" t="s">
        <v>66</v>
      </c>
    </row>
    <row r="23" spans="1:26">
      <c r="A23" s="3">
        <v>13</v>
      </c>
      <c r="B23" s="4">
        <v>111619089</v>
      </c>
      <c r="C23" s="4" t="s">
        <v>35</v>
      </c>
      <c r="D23" s="1">
        <v>26</v>
      </c>
      <c r="E23" s="1">
        <f t="shared" si="1"/>
        <v>4.8148148148148149</v>
      </c>
      <c r="F23" s="1">
        <v>1</v>
      </c>
      <c r="G23" s="1">
        <f t="shared" si="2"/>
        <v>5</v>
      </c>
      <c r="H23" s="1">
        <v>1</v>
      </c>
      <c r="I23" s="1">
        <f t="shared" si="3"/>
        <v>5</v>
      </c>
      <c r="J23" s="1">
        <v>23</v>
      </c>
      <c r="K23" s="1">
        <v>5</v>
      </c>
      <c r="L23" s="1">
        <v>1</v>
      </c>
      <c r="M23" s="1">
        <f t="shared" si="4"/>
        <v>5</v>
      </c>
      <c r="N23" s="8">
        <f t="shared" si="5"/>
        <v>7.0899470899470902</v>
      </c>
      <c r="O23" s="1">
        <v>3</v>
      </c>
      <c r="P23" s="1">
        <v>6</v>
      </c>
      <c r="Q23" s="8">
        <f t="shared" si="0"/>
        <v>2.25</v>
      </c>
      <c r="R23" s="1">
        <v>9</v>
      </c>
      <c r="S23" s="1">
        <v>12</v>
      </c>
      <c r="T23" s="8">
        <f t="shared" si="8"/>
        <v>40.339947089947088</v>
      </c>
      <c r="U23" s="8">
        <f t="shared" si="6"/>
        <v>30.339947089947088</v>
      </c>
      <c r="V23" s="8">
        <f t="shared" si="9"/>
        <v>31.2</v>
      </c>
      <c r="W23" s="8">
        <f t="shared" si="10"/>
        <v>26</v>
      </c>
      <c r="X23" s="1">
        <v>26</v>
      </c>
      <c r="Y23" s="8">
        <f t="shared" si="7"/>
        <v>71.539947089947091</v>
      </c>
      <c r="Z23" s="1" t="s">
        <v>66</v>
      </c>
    </row>
    <row r="24" spans="1:26">
      <c r="A24" s="3">
        <v>14</v>
      </c>
      <c r="B24" s="4">
        <v>111619090</v>
      </c>
      <c r="C24" s="4" t="s">
        <v>36</v>
      </c>
      <c r="D24" s="1">
        <v>17</v>
      </c>
      <c r="E24" s="1">
        <f t="shared" si="1"/>
        <v>3.1481481481481484</v>
      </c>
      <c r="F24" s="1">
        <v>1</v>
      </c>
      <c r="G24" s="1">
        <f t="shared" si="2"/>
        <v>5</v>
      </c>
      <c r="H24" s="1">
        <v>1</v>
      </c>
      <c r="I24" s="1">
        <f t="shared" si="3"/>
        <v>5</v>
      </c>
      <c r="J24" s="1">
        <v>13</v>
      </c>
      <c r="K24" s="1">
        <v>3</v>
      </c>
      <c r="L24" s="1">
        <v>0</v>
      </c>
      <c r="M24" s="1">
        <f t="shared" si="4"/>
        <v>0</v>
      </c>
      <c r="N24" s="8">
        <f t="shared" si="5"/>
        <v>4.6137566137566139</v>
      </c>
      <c r="O24" s="1">
        <v>7</v>
      </c>
      <c r="P24" s="1">
        <v>6</v>
      </c>
      <c r="Q24" s="8">
        <f t="shared" si="0"/>
        <v>3.25</v>
      </c>
      <c r="R24" s="1">
        <v>9</v>
      </c>
      <c r="S24" s="1">
        <v>9</v>
      </c>
      <c r="T24" s="8">
        <f t="shared" si="8"/>
        <v>35.863756613756614</v>
      </c>
      <c r="U24" s="8">
        <f t="shared" si="6"/>
        <v>25.863756613756614</v>
      </c>
      <c r="V24" s="8">
        <f t="shared" si="9"/>
        <v>21.599999999999998</v>
      </c>
      <c r="W24" s="8">
        <f t="shared" si="10"/>
        <v>18</v>
      </c>
      <c r="X24" s="1">
        <v>18</v>
      </c>
      <c r="Y24" s="8">
        <f t="shared" si="7"/>
        <v>57.463756613756615</v>
      </c>
      <c r="Z24" s="1" t="s">
        <v>66</v>
      </c>
    </row>
    <row r="25" spans="1:26">
      <c r="A25" s="3">
        <v>15</v>
      </c>
      <c r="B25" s="4">
        <v>111619098</v>
      </c>
      <c r="C25" s="4" t="s">
        <v>37</v>
      </c>
      <c r="D25" s="1">
        <v>20</v>
      </c>
      <c r="E25" s="1">
        <f t="shared" si="1"/>
        <v>3.7037037037037033</v>
      </c>
      <c r="F25" s="1">
        <v>1</v>
      </c>
      <c r="G25" s="1">
        <f t="shared" si="2"/>
        <v>5</v>
      </c>
      <c r="H25" s="1">
        <v>1</v>
      </c>
      <c r="I25" s="1">
        <f t="shared" si="3"/>
        <v>5</v>
      </c>
      <c r="J25" s="1"/>
      <c r="K25" s="1">
        <v>4</v>
      </c>
      <c r="L25" s="1">
        <v>1</v>
      </c>
      <c r="M25" s="1">
        <f t="shared" si="4"/>
        <v>5</v>
      </c>
      <c r="N25" s="8">
        <f t="shared" si="5"/>
        <v>6.4867724867724865</v>
      </c>
      <c r="O25" s="1">
        <v>10</v>
      </c>
      <c r="P25" s="1">
        <v>8</v>
      </c>
      <c r="Q25" s="8">
        <f t="shared" si="0"/>
        <v>4.5</v>
      </c>
      <c r="R25" s="1">
        <v>9</v>
      </c>
      <c r="S25" s="1">
        <v>19</v>
      </c>
      <c r="T25" s="8">
        <f t="shared" si="8"/>
        <v>48.986772486772487</v>
      </c>
      <c r="U25" s="8">
        <f t="shared" si="6"/>
        <v>38.986772486772487</v>
      </c>
      <c r="V25" s="8">
        <f t="shared" si="9"/>
        <v>36</v>
      </c>
      <c r="W25" s="8">
        <f t="shared" si="10"/>
        <v>30</v>
      </c>
      <c r="X25" s="1">
        <v>30</v>
      </c>
      <c r="Y25" s="8">
        <f t="shared" si="7"/>
        <v>84.98677248677248</v>
      </c>
      <c r="Z25" s="1" t="s">
        <v>66</v>
      </c>
    </row>
    <row r="26" spans="1:26">
      <c r="A26" s="3">
        <v>16</v>
      </c>
      <c r="B26" s="4">
        <v>111619099</v>
      </c>
      <c r="C26" s="4" t="s">
        <v>38</v>
      </c>
      <c r="D26" s="1">
        <v>21</v>
      </c>
      <c r="E26" s="1">
        <f t="shared" si="1"/>
        <v>3.8888888888888888</v>
      </c>
      <c r="F26" s="1">
        <v>1</v>
      </c>
      <c r="G26" s="1">
        <f t="shared" si="2"/>
        <v>5</v>
      </c>
      <c r="H26" s="1">
        <v>1</v>
      </c>
      <c r="I26" s="1">
        <f t="shared" si="3"/>
        <v>5</v>
      </c>
      <c r="J26" s="1"/>
      <c r="K26" s="1">
        <v>4</v>
      </c>
      <c r="L26" s="1">
        <v>0</v>
      </c>
      <c r="M26" s="1">
        <f t="shared" si="4"/>
        <v>0</v>
      </c>
      <c r="N26" s="8">
        <f t="shared" si="5"/>
        <v>5.1111111111111107</v>
      </c>
      <c r="O26" s="1">
        <v>8</v>
      </c>
      <c r="P26" s="1">
        <v>4</v>
      </c>
      <c r="Q26" s="8">
        <f t="shared" si="0"/>
        <v>3</v>
      </c>
      <c r="R26" s="1">
        <v>9</v>
      </c>
      <c r="S26" s="1">
        <v>17</v>
      </c>
      <c r="T26" s="8">
        <f t="shared" si="8"/>
        <v>44.111111111111114</v>
      </c>
      <c r="U26" s="8">
        <f t="shared" si="6"/>
        <v>34.111111111111114</v>
      </c>
      <c r="V26" s="8">
        <f t="shared" si="9"/>
        <v>30</v>
      </c>
      <c r="W26" s="8">
        <f t="shared" si="10"/>
        <v>25</v>
      </c>
      <c r="X26" s="1">
        <v>25</v>
      </c>
      <c r="Y26" s="8">
        <f t="shared" si="7"/>
        <v>74.111111111111114</v>
      </c>
      <c r="Z26" s="1" t="s">
        <v>66</v>
      </c>
    </row>
    <row r="27" spans="1:26">
      <c r="A27" s="3">
        <v>17</v>
      </c>
      <c r="B27" s="4">
        <v>111619103</v>
      </c>
      <c r="C27" s="4" t="s">
        <v>39</v>
      </c>
      <c r="D27" s="1">
        <v>17</v>
      </c>
      <c r="E27" s="1">
        <f t="shared" si="1"/>
        <v>3.1481481481481484</v>
      </c>
      <c r="F27" s="1">
        <v>0</v>
      </c>
      <c r="G27" s="1">
        <f t="shared" si="2"/>
        <v>0</v>
      </c>
      <c r="H27" s="1">
        <v>1</v>
      </c>
      <c r="I27" s="1">
        <f t="shared" si="3"/>
        <v>5</v>
      </c>
      <c r="J27" s="1"/>
      <c r="K27" s="1">
        <v>3</v>
      </c>
      <c r="L27" s="1">
        <v>0</v>
      </c>
      <c r="M27" s="1">
        <f t="shared" si="4"/>
        <v>0</v>
      </c>
      <c r="N27" s="8">
        <f t="shared" si="5"/>
        <v>3.1851851851851851</v>
      </c>
      <c r="O27" s="1">
        <v>9</v>
      </c>
      <c r="P27" s="1">
        <v>8</v>
      </c>
      <c r="Q27" s="8">
        <f t="shared" si="0"/>
        <v>4.25</v>
      </c>
      <c r="R27" s="1">
        <v>9</v>
      </c>
      <c r="S27" s="1">
        <v>13</v>
      </c>
      <c r="T27" s="8">
        <f t="shared" si="8"/>
        <v>39.435185185185183</v>
      </c>
      <c r="U27" s="8">
        <f t="shared" si="6"/>
        <v>29.435185185185183</v>
      </c>
      <c r="V27" s="8">
        <v>31</v>
      </c>
      <c r="W27" s="8">
        <f t="shared" si="10"/>
        <v>25</v>
      </c>
      <c r="X27" s="1">
        <v>25</v>
      </c>
      <c r="Y27" s="8">
        <f t="shared" si="7"/>
        <v>70.43518518518519</v>
      </c>
      <c r="Z27" s="1" t="s">
        <v>66</v>
      </c>
    </row>
    <row r="28" spans="1:26">
      <c r="A28" s="3">
        <v>18</v>
      </c>
      <c r="B28" s="4">
        <v>111619105</v>
      </c>
      <c r="C28" s="4" t="s">
        <v>40</v>
      </c>
      <c r="D28" s="1">
        <v>20</v>
      </c>
      <c r="E28" s="1">
        <f t="shared" si="1"/>
        <v>3.7037037037037033</v>
      </c>
      <c r="F28" s="1">
        <v>1</v>
      </c>
      <c r="G28" s="1">
        <f t="shared" si="2"/>
        <v>5</v>
      </c>
      <c r="H28" s="1">
        <v>0</v>
      </c>
      <c r="I28" s="1">
        <f t="shared" si="3"/>
        <v>0</v>
      </c>
      <c r="J28" s="1"/>
      <c r="K28" s="1">
        <v>4</v>
      </c>
      <c r="L28" s="1">
        <v>0</v>
      </c>
      <c r="M28" s="1">
        <f t="shared" si="4"/>
        <v>0</v>
      </c>
      <c r="N28" s="8">
        <f t="shared" si="5"/>
        <v>3.6296296296296293</v>
      </c>
      <c r="O28" s="1">
        <v>9</v>
      </c>
      <c r="P28" s="1">
        <v>9</v>
      </c>
      <c r="Q28" s="8">
        <f t="shared" si="0"/>
        <v>4.5</v>
      </c>
      <c r="R28" s="1">
        <v>9</v>
      </c>
      <c r="S28" s="1">
        <v>17</v>
      </c>
      <c r="T28" s="8">
        <f t="shared" si="8"/>
        <v>44.129629629629633</v>
      </c>
      <c r="U28" s="8">
        <f t="shared" si="6"/>
        <v>34.129629629629633</v>
      </c>
      <c r="V28" s="8">
        <f t="shared" si="9"/>
        <v>30</v>
      </c>
      <c r="W28" s="8">
        <f t="shared" si="10"/>
        <v>25</v>
      </c>
      <c r="X28" s="1">
        <v>25</v>
      </c>
      <c r="Y28" s="8">
        <f t="shared" si="7"/>
        <v>74.129629629629633</v>
      </c>
      <c r="Z28" s="1" t="s">
        <v>66</v>
      </c>
    </row>
    <row r="29" spans="1:26">
      <c r="A29" s="3">
        <v>19</v>
      </c>
      <c r="B29" s="4">
        <v>111619107</v>
      </c>
      <c r="C29" s="4" t="s">
        <v>41</v>
      </c>
      <c r="D29" s="1">
        <v>12</v>
      </c>
      <c r="E29" s="1">
        <f t="shared" si="1"/>
        <v>2.2222222222222223</v>
      </c>
      <c r="F29" s="1">
        <v>0</v>
      </c>
      <c r="G29" s="1">
        <f t="shared" si="2"/>
        <v>0</v>
      </c>
      <c r="H29" s="1">
        <v>0</v>
      </c>
      <c r="I29" s="1">
        <v>4</v>
      </c>
      <c r="J29" s="1"/>
      <c r="K29" s="1">
        <v>7</v>
      </c>
      <c r="L29" s="1">
        <v>0</v>
      </c>
      <c r="M29" s="1">
        <v>4</v>
      </c>
      <c r="N29" s="8">
        <f t="shared" si="5"/>
        <v>4.92063492063492</v>
      </c>
      <c r="O29" s="1">
        <v>6</v>
      </c>
      <c r="P29" s="1">
        <v>6</v>
      </c>
      <c r="Q29" s="8">
        <f t="shared" si="0"/>
        <v>3</v>
      </c>
      <c r="R29" s="1">
        <v>9</v>
      </c>
      <c r="S29" s="1">
        <v>8</v>
      </c>
      <c r="T29" s="8">
        <f t="shared" si="8"/>
        <v>34.920634920634924</v>
      </c>
      <c r="U29" s="8">
        <f t="shared" si="6"/>
        <v>24.920634920634921</v>
      </c>
      <c r="V29" s="8">
        <v>13</v>
      </c>
      <c r="W29" s="8">
        <f t="shared" si="10"/>
        <v>12</v>
      </c>
      <c r="X29" s="1">
        <v>12</v>
      </c>
      <c r="Y29" s="8">
        <f t="shared" si="7"/>
        <v>47.920634920634924</v>
      </c>
      <c r="Z29" s="1" t="s">
        <v>66</v>
      </c>
    </row>
    <row r="30" spans="1:26">
      <c r="A30" s="3">
        <v>20</v>
      </c>
      <c r="B30" s="4">
        <v>111619111</v>
      </c>
      <c r="C30" s="4" t="s">
        <v>42</v>
      </c>
      <c r="D30" s="1">
        <v>18</v>
      </c>
      <c r="E30" s="1">
        <f t="shared" si="1"/>
        <v>3.333333333333333</v>
      </c>
      <c r="F30" s="1">
        <v>0</v>
      </c>
      <c r="G30" s="1">
        <f t="shared" si="2"/>
        <v>0</v>
      </c>
      <c r="H30" s="1">
        <v>1</v>
      </c>
      <c r="I30" s="1">
        <f t="shared" si="3"/>
        <v>5</v>
      </c>
      <c r="J30" s="1"/>
      <c r="K30" s="1">
        <v>3</v>
      </c>
      <c r="L30" s="1">
        <v>1</v>
      </c>
      <c r="M30" s="1">
        <f t="shared" si="4"/>
        <v>5</v>
      </c>
      <c r="N30" s="8">
        <f t="shared" si="5"/>
        <v>4.6666666666666661</v>
      </c>
      <c r="O30" s="1">
        <v>9</v>
      </c>
      <c r="P30" s="1">
        <v>6</v>
      </c>
      <c r="Q30" s="8">
        <f t="shared" si="0"/>
        <v>3.75</v>
      </c>
      <c r="R30" s="1">
        <v>9</v>
      </c>
      <c r="S30" s="1">
        <v>19</v>
      </c>
      <c r="T30" s="8">
        <f t="shared" si="8"/>
        <v>46.416666666666664</v>
      </c>
      <c r="U30" s="8">
        <f t="shared" si="6"/>
        <v>36.416666666666664</v>
      </c>
      <c r="V30" s="8">
        <f t="shared" si="9"/>
        <v>27.599999999999998</v>
      </c>
      <c r="W30" s="8">
        <f t="shared" si="10"/>
        <v>23</v>
      </c>
      <c r="X30" s="1">
        <v>23</v>
      </c>
      <c r="Y30" s="8">
        <f t="shared" si="7"/>
        <v>74.016666666666666</v>
      </c>
      <c r="Z30" s="1" t="s">
        <v>66</v>
      </c>
    </row>
    <row r="31" spans="1:26">
      <c r="A31" s="3">
        <v>21</v>
      </c>
      <c r="B31" s="4">
        <v>111619112</v>
      </c>
      <c r="C31" s="4" t="s">
        <v>43</v>
      </c>
      <c r="D31" s="1">
        <v>2</v>
      </c>
      <c r="E31" s="1">
        <f t="shared" si="1"/>
        <v>0.37037037037037035</v>
      </c>
      <c r="F31" s="1">
        <v>1</v>
      </c>
      <c r="G31" s="1">
        <f t="shared" si="2"/>
        <v>5</v>
      </c>
      <c r="H31" s="1">
        <v>0</v>
      </c>
      <c r="I31" s="1">
        <f t="shared" si="3"/>
        <v>0</v>
      </c>
      <c r="J31" s="1"/>
      <c r="K31" s="1">
        <f t="shared" ref="K31:K44" si="11">((J31)/22)*10</f>
        <v>0</v>
      </c>
      <c r="L31" s="1">
        <v>0</v>
      </c>
      <c r="M31" s="1">
        <f t="shared" si="4"/>
        <v>0</v>
      </c>
      <c r="N31" s="8">
        <f t="shared" si="5"/>
        <v>1.5343915343915344</v>
      </c>
      <c r="O31" s="1">
        <v>3</v>
      </c>
      <c r="P31" s="1">
        <v>4</v>
      </c>
      <c r="Q31" s="8">
        <f t="shared" si="0"/>
        <v>1.75</v>
      </c>
      <c r="R31" s="1">
        <v>9</v>
      </c>
      <c r="S31" s="1">
        <v>11</v>
      </c>
      <c r="T31" s="8">
        <f t="shared" si="8"/>
        <v>33.284391534391531</v>
      </c>
      <c r="U31" s="8">
        <f t="shared" si="6"/>
        <v>23.284391534391535</v>
      </c>
      <c r="V31" s="8">
        <f t="shared" si="9"/>
        <v>14.399999999999999</v>
      </c>
      <c r="W31" s="8">
        <f t="shared" si="10"/>
        <v>12</v>
      </c>
      <c r="X31" s="1">
        <v>12</v>
      </c>
      <c r="Y31" s="8">
        <f t="shared" si="7"/>
        <v>47.68439153439153</v>
      </c>
      <c r="Z31" s="1" t="s">
        <v>66</v>
      </c>
    </row>
    <row r="32" spans="1:26">
      <c r="A32" s="3">
        <v>22</v>
      </c>
      <c r="B32" s="4">
        <v>111619119</v>
      </c>
      <c r="C32" s="4" t="s">
        <v>44</v>
      </c>
      <c r="D32" s="1">
        <v>8</v>
      </c>
      <c r="E32" s="1">
        <f t="shared" si="1"/>
        <v>1.4814814814814814</v>
      </c>
      <c r="F32" s="1">
        <v>1</v>
      </c>
      <c r="G32" s="1">
        <f t="shared" si="2"/>
        <v>5</v>
      </c>
      <c r="H32" s="1">
        <v>0</v>
      </c>
      <c r="I32" s="1">
        <f t="shared" si="3"/>
        <v>0</v>
      </c>
      <c r="J32" s="1"/>
      <c r="K32" s="1">
        <v>1</v>
      </c>
      <c r="L32" s="1">
        <v>0</v>
      </c>
      <c r="M32" s="1">
        <f t="shared" si="4"/>
        <v>0</v>
      </c>
      <c r="N32" s="8">
        <f t="shared" si="5"/>
        <v>2.1375661375661372</v>
      </c>
      <c r="O32" s="1">
        <v>8</v>
      </c>
      <c r="P32" s="1">
        <v>7</v>
      </c>
      <c r="Q32" s="8">
        <f t="shared" si="0"/>
        <v>3.75</v>
      </c>
      <c r="R32" s="1">
        <v>9</v>
      </c>
      <c r="S32" s="1">
        <v>5</v>
      </c>
      <c r="T32" s="8">
        <f t="shared" si="8"/>
        <v>29.887566137566139</v>
      </c>
      <c r="U32" s="8">
        <f t="shared" si="6"/>
        <v>19.887566137566139</v>
      </c>
      <c r="V32" s="8">
        <v>18</v>
      </c>
      <c r="W32" s="8">
        <f t="shared" si="10"/>
        <v>16</v>
      </c>
      <c r="X32" s="1">
        <v>16</v>
      </c>
      <c r="Y32" s="8">
        <f t="shared" si="7"/>
        <v>47.887566137566139</v>
      </c>
      <c r="Z32" s="1"/>
    </row>
    <row r="33" spans="1:26">
      <c r="A33" s="3">
        <v>23</v>
      </c>
      <c r="B33" s="4">
        <v>111619166</v>
      </c>
      <c r="C33" s="4" t="s">
        <v>45</v>
      </c>
      <c r="D33" s="1">
        <v>35</v>
      </c>
      <c r="E33" s="1">
        <f t="shared" si="1"/>
        <v>6.481481481481481</v>
      </c>
      <c r="F33" s="1">
        <v>1</v>
      </c>
      <c r="G33" s="1">
        <f t="shared" si="2"/>
        <v>5</v>
      </c>
      <c r="H33" s="1">
        <v>1</v>
      </c>
      <c r="I33" s="1">
        <f t="shared" si="3"/>
        <v>5</v>
      </c>
      <c r="J33" s="1"/>
      <c r="K33" s="1">
        <v>6</v>
      </c>
      <c r="L33" s="1">
        <v>1</v>
      </c>
      <c r="M33" s="1">
        <f t="shared" si="4"/>
        <v>5</v>
      </c>
      <c r="N33" s="8">
        <f t="shared" si="5"/>
        <v>7.8518518518518521</v>
      </c>
      <c r="O33" s="1">
        <v>10</v>
      </c>
      <c r="P33" s="1">
        <v>10</v>
      </c>
      <c r="Q33" s="8">
        <f t="shared" si="0"/>
        <v>5</v>
      </c>
      <c r="R33" s="1">
        <v>9</v>
      </c>
      <c r="S33" s="1">
        <v>18</v>
      </c>
      <c r="T33" s="8">
        <f t="shared" si="8"/>
        <v>49.851851851851848</v>
      </c>
      <c r="U33" s="8">
        <f t="shared" si="6"/>
        <v>39.851851851851848</v>
      </c>
      <c r="V33" s="8">
        <f t="shared" si="9"/>
        <v>42</v>
      </c>
      <c r="W33" s="8">
        <f t="shared" si="10"/>
        <v>35</v>
      </c>
      <c r="X33" s="1">
        <v>35</v>
      </c>
      <c r="Y33" s="8">
        <f t="shared" si="7"/>
        <v>91.851851851851848</v>
      </c>
      <c r="Z33" s="1"/>
    </row>
    <row r="34" spans="1:26">
      <c r="A34" s="3">
        <v>24</v>
      </c>
      <c r="B34" s="4">
        <v>111619203</v>
      </c>
      <c r="C34" s="4" t="s">
        <v>46</v>
      </c>
      <c r="D34" s="1">
        <v>20</v>
      </c>
      <c r="E34" s="1">
        <f t="shared" si="1"/>
        <v>3.7037037037037033</v>
      </c>
      <c r="F34" s="1">
        <v>0</v>
      </c>
      <c r="G34" s="1">
        <f t="shared" si="2"/>
        <v>0</v>
      </c>
      <c r="H34" s="1">
        <v>1</v>
      </c>
      <c r="I34" s="1">
        <f t="shared" si="3"/>
        <v>5</v>
      </c>
      <c r="J34" s="1"/>
      <c r="K34" s="1">
        <v>4</v>
      </c>
      <c r="L34" s="1">
        <v>1</v>
      </c>
      <c r="M34" s="1">
        <f t="shared" si="4"/>
        <v>5</v>
      </c>
      <c r="N34" s="8">
        <f t="shared" si="5"/>
        <v>5.0582010582010586</v>
      </c>
      <c r="O34" s="1">
        <v>6</v>
      </c>
      <c r="P34" s="1">
        <v>5</v>
      </c>
      <c r="Q34" s="8">
        <f t="shared" si="0"/>
        <v>2.75</v>
      </c>
      <c r="R34" s="1">
        <v>9</v>
      </c>
      <c r="S34" s="1">
        <v>16</v>
      </c>
      <c r="T34" s="8">
        <f t="shared" si="8"/>
        <v>42.808201058201057</v>
      </c>
      <c r="U34" s="8">
        <f t="shared" si="6"/>
        <v>32.808201058201057</v>
      </c>
      <c r="V34" s="8">
        <f t="shared" si="9"/>
        <v>38.4</v>
      </c>
      <c r="W34" s="8">
        <f t="shared" si="10"/>
        <v>32</v>
      </c>
      <c r="X34" s="1">
        <v>32</v>
      </c>
      <c r="Y34" s="8">
        <f t="shared" si="7"/>
        <v>81.208201058201055</v>
      </c>
      <c r="Z34" s="1"/>
    </row>
    <row r="35" spans="1:26">
      <c r="A35" s="3">
        <v>25</v>
      </c>
      <c r="B35" s="4">
        <v>111619207</v>
      </c>
      <c r="C35" s="4" t="s">
        <v>47</v>
      </c>
      <c r="D35" s="1">
        <v>17</v>
      </c>
      <c r="E35" s="1">
        <f t="shared" si="1"/>
        <v>3.1481481481481484</v>
      </c>
      <c r="F35" s="1">
        <v>0</v>
      </c>
      <c r="G35" s="1">
        <f t="shared" si="2"/>
        <v>0</v>
      </c>
      <c r="H35" s="1">
        <v>0</v>
      </c>
      <c r="I35" s="1">
        <f t="shared" si="3"/>
        <v>0</v>
      </c>
      <c r="J35" s="1"/>
      <c r="K35" s="1">
        <v>3</v>
      </c>
      <c r="L35" s="1">
        <v>0</v>
      </c>
      <c r="M35" s="1">
        <f t="shared" si="4"/>
        <v>0</v>
      </c>
      <c r="N35" s="8">
        <f t="shared" si="5"/>
        <v>1.7566137566137567</v>
      </c>
      <c r="O35" s="1">
        <v>0</v>
      </c>
      <c r="P35" s="1">
        <v>2</v>
      </c>
      <c r="Q35" s="8">
        <f t="shared" si="0"/>
        <v>0.5</v>
      </c>
      <c r="R35" s="1">
        <v>9</v>
      </c>
      <c r="S35" s="1">
        <v>7</v>
      </c>
      <c r="T35" s="8">
        <f t="shared" si="8"/>
        <v>28.256613756613756</v>
      </c>
      <c r="U35" s="8">
        <f t="shared" si="6"/>
        <v>18.256613756613756</v>
      </c>
      <c r="V35" s="8">
        <f t="shared" si="9"/>
        <v>18</v>
      </c>
      <c r="W35" s="8">
        <f t="shared" si="10"/>
        <v>15</v>
      </c>
      <c r="X35" s="1">
        <v>15</v>
      </c>
      <c r="Y35" s="8">
        <f t="shared" si="7"/>
        <v>46.25661375661376</v>
      </c>
      <c r="Z35" s="1"/>
    </row>
    <row r="36" spans="1:26">
      <c r="A36" s="3">
        <v>26</v>
      </c>
      <c r="B36" s="4">
        <v>111619209</v>
      </c>
      <c r="C36" s="4" t="s">
        <v>48</v>
      </c>
      <c r="D36" s="1">
        <v>20</v>
      </c>
      <c r="E36" s="1">
        <f t="shared" si="1"/>
        <v>3.7037037037037033</v>
      </c>
      <c r="F36" s="1">
        <v>1</v>
      </c>
      <c r="G36" s="1">
        <f t="shared" si="2"/>
        <v>5</v>
      </c>
      <c r="H36" s="1">
        <v>0</v>
      </c>
      <c r="I36" s="1">
        <f t="shared" si="3"/>
        <v>0</v>
      </c>
      <c r="J36" s="1"/>
      <c r="K36" s="1">
        <v>4</v>
      </c>
      <c r="L36" s="1">
        <v>0</v>
      </c>
      <c r="M36" s="1">
        <f t="shared" si="4"/>
        <v>0</v>
      </c>
      <c r="N36" s="8">
        <f t="shared" si="5"/>
        <v>3.6296296296296293</v>
      </c>
      <c r="O36" s="1">
        <v>5</v>
      </c>
      <c r="P36" s="1">
        <v>5</v>
      </c>
      <c r="Q36" s="8">
        <f t="shared" si="0"/>
        <v>2.5</v>
      </c>
      <c r="R36" s="1">
        <v>9</v>
      </c>
      <c r="S36" s="1">
        <v>10</v>
      </c>
      <c r="T36" s="8">
        <f t="shared" si="8"/>
        <v>35.129629629629633</v>
      </c>
      <c r="U36" s="8">
        <f t="shared" si="6"/>
        <v>25.12962962962963</v>
      </c>
      <c r="V36" s="8">
        <f t="shared" si="9"/>
        <v>16.8</v>
      </c>
      <c r="W36" s="8">
        <f t="shared" si="10"/>
        <v>14</v>
      </c>
      <c r="X36" s="1">
        <v>14</v>
      </c>
      <c r="Y36" s="8">
        <f t="shared" si="7"/>
        <v>51.92962962962963</v>
      </c>
      <c r="Z36" s="1"/>
    </row>
    <row r="37" spans="1:26">
      <c r="A37" s="3">
        <v>27</v>
      </c>
      <c r="B37" s="4">
        <v>111619210</v>
      </c>
      <c r="C37" s="4" t="s">
        <v>49</v>
      </c>
      <c r="D37" s="1">
        <v>0</v>
      </c>
      <c r="E37" s="1">
        <f t="shared" si="1"/>
        <v>0</v>
      </c>
      <c r="F37" s="1">
        <v>0</v>
      </c>
      <c r="G37" s="1">
        <f t="shared" si="2"/>
        <v>0</v>
      </c>
      <c r="H37" s="1">
        <v>0</v>
      </c>
      <c r="I37" s="1">
        <f t="shared" si="3"/>
        <v>0</v>
      </c>
      <c r="J37" s="1"/>
      <c r="K37" s="1">
        <f t="shared" si="11"/>
        <v>0</v>
      </c>
      <c r="L37" s="1">
        <v>1</v>
      </c>
      <c r="M37" s="1">
        <f t="shared" si="4"/>
        <v>5</v>
      </c>
      <c r="N37" s="8">
        <f t="shared" si="5"/>
        <v>1.4285714285714284</v>
      </c>
      <c r="O37" s="1">
        <v>2</v>
      </c>
      <c r="P37" s="1">
        <v>4</v>
      </c>
      <c r="Q37" s="8">
        <f t="shared" si="0"/>
        <v>1.5</v>
      </c>
      <c r="R37" s="1">
        <v>9</v>
      </c>
      <c r="S37" s="1">
        <v>8</v>
      </c>
      <c r="T37" s="8">
        <f t="shared" si="8"/>
        <v>29.928571428571431</v>
      </c>
      <c r="U37" s="8">
        <f t="shared" si="6"/>
        <v>19.928571428571431</v>
      </c>
      <c r="V37" s="8">
        <f t="shared" si="9"/>
        <v>24</v>
      </c>
      <c r="W37" s="8">
        <f t="shared" si="10"/>
        <v>20</v>
      </c>
      <c r="X37" s="1">
        <v>20</v>
      </c>
      <c r="Y37" s="8">
        <f t="shared" si="7"/>
        <v>53.928571428571431</v>
      </c>
      <c r="Z37" s="1"/>
    </row>
    <row r="38" spans="1:26">
      <c r="A38" s="3">
        <v>28</v>
      </c>
      <c r="B38" s="4">
        <v>111619213</v>
      </c>
      <c r="C38" s="4" t="s">
        <v>50</v>
      </c>
      <c r="D38" s="1">
        <v>20</v>
      </c>
      <c r="E38" s="1">
        <f t="shared" si="1"/>
        <v>3.7037037037037033</v>
      </c>
      <c r="F38" s="1">
        <v>0</v>
      </c>
      <c r="G38" s="1">
        <f t="shared" si="2"/>
        <v>0</v>
      </c>
      <c r="H38" s="1">
        <v>1</v>
      </c>
      <c r="I38" s="1">
        <f t="shared" si="3"/>
        <v>5</v>
      </c>
      <c r="J38" s="1"/>
      <c r="K38" s="1">
        <v>4</v>
      </c>
      <c r="L38" s="1">
        <v>1</v>
      </c>
      <c r="M38" s="1">
        <f t="shared" si="4"/>
        <v>5</v>
      </c>
      <c r="N38" s="8">
        <f t="shared" si="5"/>
        <v>5.0582010582010586</v>
      </c>
      <c r="O38" s="1">
        <v>5</v>
      </c>
      <c r="P38" s="1">
        <v>7</v>
      </c>
      <c r="Q38" s="8">
        <f t="shared" si="0"/>
        <v>3</v>
      </c>
      <c r="R38" s="1">
        <v>9</v>
      </c>
      <c r="S38" s="1">
        <v>18</v>
      </c>
      <c r="T38" s="8">
        <f t="shared" si="8"/>
        <v>45.058201058201057</v>
      </c>
      <c r="U38" s="8">
        <f t="shared" si="6"/>
        <v>35.058201058201057</v>
      </c>
      <c r="V38" s="8">
        <f t="shared" si="9"/>
        <v>26.4</v>
      </c>
      <c r="W38" s="8">
        <f t="shared" si="10"/>
        <v>22</v>
      </c>
      <c r="X38" s="1">
        <v>22</v>
      </c>
      <c r="Y38" s="8">
        <f t="shared" si="7"/>
        <v>71.458201058201055</v>
      </c>
      <c r="Z38" s="1"/>
    </row>
    <row r="39" spans="1:26">
      <c r="A39" s="3">
        <v>29</v>
      </c>
      <c r="B39" s="4">
        <v>111619217</v>
      </c>
      <c r="C39" s="4" t="s">
        <v>51</v>
      </c>
      <c r="D39" s="1">
        <v>14</v>
      </c>
      <c r="E39" s="1">
        <f t="shared" si="1"/>
        <v>2.5925925925925926</v>
      </c>
      <c r="F39" s="1">
        <v>0</v>
      </c>
      <c r="G39" s="1">
        <f t="shared" si="2"/>
        <v>0</v>
      </c>
      <c r="H39" s="1">
        <v>1</v>
      </c>
      <c r="I39" s="1">
        <f t="shared" si="3"/>
        <v>5</v>
      </c>
      <c r="J39" s="1"/>
      <c r="K39" s="1">
        <v>3</v>
      </c>
      <c r="L39" s="1">
        <v>0</v>
      </c>
      <c r="M39" s="1">
        <f t="shared" si="4"/>
        <v>0</v>
      </c>
      <c r="N39" s="8">
        <f t="shared" si="5"/>
        <v>3.0264550264550261</v>
      </c>
      <c r="O39" s="1">
        <v>4</v>
      </c>
      <c r="P39" s="1">
        <v>5</v>
      </c>
      <c r="Q39" s="8">
        <f t="shared" si="0"/>
        <v>2.25</v>
      </c>
      <c r="R39" s="1">
        <v>9</v>
      </c>
      <c r="S39" s="1">
        <v>11</v>
      </c>
      <c r="T39" s="8">
        <f t="shared" si="8"/>
        <v>35.276455026455025</v>
      </c>
      <c r="U39" s="8">
        <f t="shared" si="6"/>
        <v>25.276455026455025</v>
      </c>
      <c r="V39" s="8">
        <f t="shared" si="9"/>
        <v>25.2</v>
      </c>
      <c r="W39" s="8">
        <f t="shared" si="10"/>
        <v>21</v>
      </c>
      <c r="X39" s="1">
        <v>21</v>
      </c>
      <c r="Y39" s="8">
        <f t="shared" si="7"/>
        <v>60.476455026455028</v>
      </c>
      <c r="Z39" s="1"/>
    </row>
    <row r="40" spans="1:26">
      <c r="A40" s="3">
        <v>30</v>
      </c>
      <c r="B40" s="4">
        <v>111619225</v>
      </c>
      <c r="C40" s="4" t="s">
        <v>52</v>
      </c>
      <c r="D40" s="1">
        <v>22</v>
      </c>
      <c r="E40" s="1">
        <f t="shared" si="1"/>
        <v>4.0740740740740735</v>
      </c>
      <c r="F40" s="1">
        <v>1</v>
      </c>
      <c r="G40" s="1">
        <f t="shared" si="2"/>
        <v>5</v>
      </c>
      <c r="H40" s="1">
        <v>1</v>
      </c>
      <c r="I40" s="1">
        <f t="shared" si="3"/>
        <v>5</v>
      </c>
      <c r="J40" s="1"/>
      <c r="K40" s="1">
        <v>4</v>
      </c>
      <c r="L40" s="1">
        <v>1</v>
      </c>
      <c r="M40" s="1">
        <f t="shared" si="4"/>
        <v>5</v>
      </c>
      <c r="N40" s="8">
        <f t="shared" si="5"/>
        <v>6.5925925925925917</v>
      </c>
      <c r="O40" s="1">
        <v>5</v>
      </c>
      <c r="P40" s="1">
        <v>6</v>
      </c>
      <c r="Q40" s="8">
        <f t="shared" si="0"/>
        <v>2.75</v>
      </c>
      <c r="R40" s="1">
        <v>9</v>
      </c>
      <c r="S40" s="1">
        <v>13</v>
      </c>
      <c r="T40" s="8">
        <f t="shared" si="8"/>
        <v>41.342592592592595</v>
      </c>
      <c r="U40" s="8">
        <f t="shared" si="6"/>
        <v>31.342592592592592</v>
      </c>
      <c r="V40" s="8">
        <f t="shared" si="9"/>
        <v>27.599999999999998</v>
      </c>
      <c r="W40" s="8">
        <f t="shared" si="10"/>
        <v>23</v>
      </c>
      <c r="X40" s="1">
        <v>23</v>
      </c>
      <c r="Y40" s="8">
        <f t="shared" si="7"/>
        <v>68.94259259259259</v>
      </c>
      <c r="Z40" s="1"/>
    </row>
    <row r="41" spans="1:26">
      <c r="A41" s="3">
        <v>31</v>
      </c>
      <c r="B41" s="4">
        <v>111619229</v>
      </c>
      <c r="C41" s="4" t="s">
        <v>53</v>
      </c>
      <c r="D41" s="1">
        <v>17</v>
      </c>
      <c r="E41" s="1">
        <f t="shared" si="1"/>
        <v>3.1481481481481484</v>
      </c>
      <c r="F41" s="1">
        <v>0</v>
      </c>
      <c r="G41" s="1">
        <f t="shared" si="2"/>
        <v>0</v>
      </c>
      <c r="H41" s="1">
        <v>0</v>
      </c>
      <c r="I41" s="1">
        <f t="shared" si="3"/>
        <v>0</v>
      </c>
      <c r="J41" s="1"/>
      <c r="K41" s="1">
        <v>3</v>
      </c>
      <c r="L41" s="1">
        <v>0</v>
      </c>
      <c r="M41" s="1">
        <f t="shared" si="4"/>
        <v>0</v>
      </c>
      <c r="N41" s="8">
        <f t="shared" si="5"/>
        <v>1.7566137566137567</v>
      </c>
      <c r="O41" s="1">
        <v>7</v>
      </c>
      <c r="P41" s="1">
        <v>8</v>
      </c>
      <c r="Q41" s="8">
        <f t="shared" si="0"/>
        <v>3.75</v>
      </c>
      <c r="R41" s="1">
        <v>9</v>
      </c>
      <c r="S41" s="1">
        <v>16</v>
      </c>
      <c r="T41" s="8">
        <f t="shared" si="8"/>
        <v>40.50661375661376</v>
      </c>
      <c r="U41" s="8">
        <f t="shared" si="6"/>
        <v>30.506613756613756</v>
      </c>
      <c r="V41" s="8">
        <f t="shared" si="9"/>
        <v>38.4</v>
      </c>
      <c r="W41" s="8">
        <f t="shared" si="10"/>
        <v>32</v>
      </c>
      <c r="X41" s="1">
        <v>32</v>
      </c>
      <c r="Y41" s="8">
        <f t="shared" si="7"/>
        <v>78.906613756613751</v>
      </c>
      <c r="Z41" s="1"/>
    </row>
    <row r="42" spans="1:26">
      <c r="A42" s="3">
        <v>32</v>
      </c>
      <c r="B42" s="4">
        <v>111619235</v>
      </c>
      <c r="C42" s="4" t="s">
        <v>54</v>
      </c>
      <c r="D42" s="1">
        <v>47</v>
      </c>
      <c r="E42" s="1">
        <f t="shared" si="1"/>
        <v>8.7037037037037042</v>
      </c>
      <c r="F42" s="1">
        <v>1</v>
      </c>
      <c r="G42" s="1">
        <f t="shared" si="2"/>
        <v>5</v>
      </c>
      <c r="H42" s="1">
        <v>0</v>
      </c>
      <c r="I42" s="1">
        <f t="shared" si="3"/>
        <v>0</v>
      </c>
      <c r="J42" s="1"/>
      <c r="K42" s="1">
        <v>9</v>
      </c>
      <c r="L42" s="1">
        <v>0</v>
      </c>
      <c r="M42" s="1">
        <f t="shared" si="4"/>
        <v>0</v>
      </c>
      <c r="N42" s="8">
        <f t="shared" si="5"/>
        <v>6.4867724867724865</v>
      </c>
      <c r="O42" s="1">
        <v>0</v>
      </c>
      <c r="P42" s="1">
        <v>0</v>
      </c>
      <c r="Q42" s="8">
        <f t="shared" si="0"/>
        <v>0</v>
      </c>
      <c r="R42" s="1">
        <v>9</v>
      </c>
      <c r="S42" s="1">
        <v>24</v>
      </c>
      <c r="T42" s="8">
        <f t="shared" si="8"/>
        <v>49.486772486772487</v>
      </c>
      <c r="U42" s="8">
        <f t="shared" si="6"/>
        <v>39.486772486772487</v>
      </c>
      <c r="V42" s="8">
        <f t="shared" si="9"/>
        <v>0</v>
      </c>
      <c r="W42" s="8">
        <f t="shared" si="10"/>
        <v>0</v>
      </c>
      <c r="X42" s="1">
        <v>0</v>
      </c>
      <c r="Y42" s="8">
        <f t="shared" si="7"/>
        <v>49.486772486772487</v>
      </c>
      <c r="Z42" s="1"/>
    </row>
    <row r="43" spans="1:26">
      <c r="A43" s="3">
        <v>33</v>
      </c>
      <c r="B43" s="4">
        <v>111619239</v>
      </c>
      <c r="C43" s="4" t="s">
        <v>55</v>
      </c>
      <c r="D43" s="1">
        <v>37</v>
      </c>
      <c r="E43" s="1">
        <f t="shared" si="1"/>
        <v>6.8518518518518521</v>
      </c>
      <c r="F43" s="1">
        <v>1</v>
      </c>
      <c r="G43" s="1">
        <f t="shared" si="2"/>
        <v>5</v>
      </c>
      <c r="H43" s="1">
        <v>0</v>
      </c>
      <c r="I43" s="1">
        <f t="shared" si="3"/>
        <v>0</v>
      </c>
      <c r="J43" s="1"/>
      <c r="K43" s="1">
        <v>7</v>
      </c>
      <c r="L43" s="1">
        <v>0</v>
      </c>
      <c r="M43" s="1">
        <f t="shared" si="4"/>
        <v>0</v>
      </c>
      <c r="N43" s="8">
        <f t="shared" si="5"/>
        <v>5.3862433862433861</v>
      </c>
      <c r="O43" s="1">
        <v>6</v>
      </c>
      <c r="P43" s="1">
        <v>8</v>
      </c>
      <c r="Q43" s="8">
        <f t="shared" si="0"/>
        <v>3.5</v>
      </c>
      <c r="R43" s="1">
        <v>9</v>
      </c>
      <c r="S43" s="1">
        <v>23</v>
      </c>
      <c r="T43" s="8">
        <f t="shared" si="8"/>
        <v>50.886243386243386</v>
      </c>
      <c r="U43" s="8">
        <f t="shared" si="6"/>
        <v>40.886243386243386</v>
      </c>
      <c r="V43" s="8">
        <f t="shared" si="9"/>
        <v>38.4</v>
      </c>
      <c r="W43" s="8">
        <f t="shared" si="10"/>
        <v>32</v>
      </c>
      <c r="X43" s="1">
        <v>32</v>
      </c>
      <c r="Y43" s="8">
        <f t="shared" si="7"/>
        <v>89.286243386243385</v>
      </c>
      <c r="Z43" s="1"/>
    </row>
    <row r="44" spans="1:26">
      <c r="A44" s="3">
        <v>34</v>
      </c>
      <c r="B44" s="4">
        <v>111619241</v>
      </c>
      <c r="C44" s="4" t="s">
        <v>56</v>
      </c>
      <c r="D44" s="1">
        <v>0</v>
      </c>
      <c r="E44" s="1">
        <f t="shared" si="1"/>
        <v>0</v>
      </c>
      <c r="F44" s="1">
        <v>0</v>
      </c>
      <c r="G44" s="1">
        <f t="shared" si="2"/>
        <v>0</v>
      </c>
      <c r="H44" s="1">
        <v>0</v>
      </c>
      <c r="I44" s="1">
        <f t="shared" si="3"/>
        <v>0</v>
      </c>
      <c r="J44" s="1"/>
      <c r="K44" s="1">
        <f t="shared" si="11"/>
        <v>0</v>
      </c>
      <c r="L44" s="1">
        <v>0</v>
      </c>
      <c r="M44" s="1">
        <f t="shared" si="4"/>
        <v>0</v>
      </c>
      <c r="N44" s="8">
        <f t="shared" si="5"/>
        <v>0</v>
      </c>
      <c r="O44" s="1">
        <v>0</v>
      </c>
      <c r="P44" s="1">
        <v>0</v>
      </c>
      <c r="Q44" s="8">
        <f t="shared" si="0"/>
        <v>0</v>
      </c>
      <c r="R44" s="1">
        <v>0</v>
      </c>
      <c r="S44" s="1">
        <v>0</v>
      </c>
      <c r="T44" s="8">
        <f>U44</f>
        <v>0</v>
      </c>
      <c r="U44" s="8">
        <f t="shared" si="6"/>
        <v>0</v>
      </c>
      <c r="V44" s="8">
        <f t="shared" si="9"/>
        <v>0</v>
      </c>
      <c r="W44" s="8">
        <f t="shared" si="10"/>
        <v>0</v>
      </c>
      <c r="X44" s="1">
        <v>0</v>
      </c>
      <c r="Y44" s="8">
        <f t="shared" si="7"/>
        <v>0</v>
      </c>
      <c r="Z44" s="1"/>
    </row>
    <row r="45" spans="1:26">
      <c r="A45" s="3">
        <v>35</v>
      </c>
      <c r="B45" s="4">
        <v>111619245</v>
      </c>
      <c r="C45" s="4" t="s">
        <v>57</v>
      </c>
      <c r="D45" s="1">
        <v>51</v>
      </c>
      <c r="E45" s="1">
        <f t="shared" si="1"/>
        <v>9.4444444444444446</v>
      </c>
      <c r="F45" s="1">
        <v>1</v>
      </c>
      <c r="G45" s="1">
        <f t="shared" si="2"/>
        <v>5</v>
      </c>
      <c r="H45" s="1">
        <v>0</v>
      </c>
      <c r="I45" s="1">
        <f t="shared" si="3"/>
        <v>0</v>
      </c>
      <c r="J45" s="1"/>
      <c r="K45" s="1">
        <v>9</v>
      </c>
      <c r="L45" s="1">
        <v>1</v>
      </c>
      <c r="M45" s="1">
        <f t="shared" si="4"/>
        <v>5</v>
      </c>
      <c r="N45" s="8">
        <f t="shared" si="5"/>
        <v>8.1269841269841265</v>
      </c>
      <c r="O45" s="1">
        <v>8</v>
      </c>
      <c r="P45" s="1">
        <v>8</v>
      </c>
      <c r="Q45" s="8">
        <f t="shared" si="0"/>
        <v>4</v>
      </c>
      <c r="R45" s="1">
        <v>9</v>
      </c>
      <c r="S45" s="1">
        <v>20</v>
      </c>
      <c r="T45" s="8">
        <f t="shared" si="8"/>
        <v>51.126984126984127</v>
      </c>
      <c r="U45" s="8">
        <f t="shared" si="6"/>
        <v>41.126984126984127</v>
      </c>
      <c r="V45" s="8">
        <f t="shared" si="9"/>
        <v>36</v>
      </c>
      <c r="W45" s="8">
        <f t="shared" si="10"/>
        <v>30</v>
      </c>
      <c r="X45" s="1">
        <v>30</v>
      </c>
      <c r="Y45" s="8">
        <f t="shared" si="7"/>
        <v>87.126984126984127</v>
      </c>
      <c r="Z45" s="1"/>
    </row>
    <row r="46" spans="1:26">
      <c r="A46" s="3">
        <v>36</v>
      </c>
      <c r="B46" s="4">
        <v>111619246</v>
      </c>
      <c r="C46" s="4" t="s">
        <v>58</v>
      </c>
      <c r="D46" s="1">
        <v>19</v>
      </c>
      <c r="E46" s="1">
        <f t="shared" si="1"/>
        <v>3.5185185185185186</v>
      </c>
      <c r="F46" s="1">
        <v>0</v>
      </c>
      <c r="G46" s="1">
        <f t="shared" si="2"/>
        <v>0</v>
      </c>
      <c r="H46" s="1">
        <v>0</v>
      </c>
      <c r="I46" s="1">
        <f t="shared" si="3"/>
        <v>0</v>
      </c>
      <c r="J46" s="1"/>
      <c r="K46" s="1">
        <v>4</v>
      </c>
      <c r="L46" s="1">
        <v>0</v>
      </c>
      <c r="M46" s="1">
        <f t="shared" si="4"/>
        <v>0</v>
      </c>
      <c r="N46" s="8">
        <f t="shared" si="5"/>
        <v>2.1481481481481484</v>
      </c>
      <c r="O46" s="1">
        <v>9</v>
      </c>
      <c r="P46" s="1">
        <v>4</v>
      </c>
      <c r="Q46" s="8">
        <f t="shared" si="0"/>
        <v>3.25</v>
      </c>
      <c r="R46" s="1">
        <v>9</v>
      </c>
      <c r="S46" s="1">
        <v>15</v>
      </c>
      <c r="T46" s="8">
        <f t="shared" si="8"/>
        <v>39.398148148148152</v>
      </c>
      <c r="U46" s="8">
        <f t="shared" si="6"/>
        <v>29.398148148148149</v>
      </c>
      <c r="V46" s="8">
        <f t="shared" si="9"/>
        <v>20.399999999999999</v>
      </c>
      <c r="W46" s="8">
        <f t="shared" si="10"/>
        <v>17</v>
      </c>
      <c r="X46" s="1">
        <v>17</v>
      </c>
      <c r="Y46" s="8">
        <f t="shared" si="7"/>
        <v>59.798148148148151</v>
      </c>
      <c r="Z46" s="1"/>
    </row>
    <row r="47" spans="1:26">
      <c r="A47" s="3">
        <v>37</v>
      </c>
      <c r="B47" s="4">
        <v>111619264</v>
      </c>
      <c r="C47" s="4" t="s">
        <v>59</v>
      </c>
      <c r="D47" s="1">
        <v>8</v>
      </c>
      <c r="E47" s="1">
        <f t="shared" si="1"/>
        <v>1.4814814814814814</v>
      </c>
      <c r="F47" s="1">
        <v>0</v>
      </c>
      <c r="G47" s="1">
        <f t="shared" si="2"/>
        <v>0</v>
      </c>
      <c r="H47" s="1">
        <v>0</v>
      </c>
      <c r="I47" s="1">
        <f t="shared" si="3"/>
        <v>0</v>
      </c>
      <c r="J47" s="1"/>
      <c r="K47" s="1">
        <v>1</v>
      </c>
      <c r="L47" s="1">
        <v>0</v>
      </c>
      <c r="M47" s="1">
        <f t="shared" si="4"/>
        <v>0</v>
      </c>
      <c r="N47" s="8">
        <f t="shared" si="5"/>
        <v>0.70899470899470896</v>
      </c>
      <c r="O47" s="1">
        <v>4</v>
      </c>
      <c r="P47" s="1">
        <v>0</v>
      </c>
      <c r="Q47" s="8">
        <f t="shared" si="0"/>
        <v>1</v>
      </c>
      <c r="R47" s="1">
        <v>7</v>
      </c>
      <c r="S47" s="1">
        <v>7</v>
      </c>
      <c r="T47" s="8">
        <f t="shared" si="8"/>
        <v>25.708994708994709</v>
      </c>
      <c r="U47" s="8">
        <f t="shared" si="6"/>
        <v>15.708994708994709</v>
      </c>
      <c r="V47" s="8">
        <f t="shared" si="9"/>
        <v>0</v>
      </c>
      <c r="W47" s="8">
        <f t="shared" si="10"/>
        <v>0</v>
      </c>
      <c r="X47" s="1">
        <v>0</v>
      </c>
      <c r="Y47" s="8">
        <f t="shared" si="7"/>
        <v>25.708994708994709</v>
      </c>
      <c r="Z47" s="1"/>
    </row>
    <row r="48" spans="1:26">
      <c r="A48" s="3">
        <v>38</v>
      </c>
      <c r="B48" s="4">
        <v>111619267</v>
      </c>
      <c r="C48" s="4" t="s">
        <v>60</v>
      </c>
      <c r="D48" s="1">
        <v>20</v>
      </c>
      <c r="E48" s="1">
        <f t="shared" si="1"/>
        <v>3.7037037037037033</v>
      </c>
      <c r="F48" s="1">
        <v>0</v>
      </c>
      <c r="G48" s="1">
        <f t="shared" si="2"/>
        <v>0</v>
      </c>
      <c r="H48" s="1">
        <v>1</v>
      </c>
      <c r="I48" s="1">
        <f t="shared" si="3"/>
        <v>5</v>
      </c>
      <c r="J48" s="1"/>
      <c r="K48" s="1">
        <v>4</v>
      </c>
      <c r="L48" s="1">
        <v>1</v>
      </c>
      <c r="M48" s="1">
        <f t="shared" si="4"/>
        <v>5</v>
      </c>
      <c r="N48" s="8">
        <f t="shared" si="5"/>
        <v>5.0582010582010586</v>
      </c>
      <c r="O48" s="1">
        <v>6</v>
      </c>
      <c r="P48" s="1">
        <v>5</v>
      </c>
      <c r="Q48" s="8">
        <f t="shared" si="0"/>
        <v>2.75</v>
      </c>
      <c r="R48" s="1">
        <v>9</v>
      </c>
      <c r="S48" s="1">
        <v>20</v>
      </c>
      <c r="T48" s="8">
        <f t="shared" si="8"/>
        <v>46.808201058201057</v>
      </c>
      <c r="U48" s="8">
        <f t="shared" si="6"/>
        <v>36.808201058201057</v>
      </c>
      <c r="V48" s="8">
        <f t="shared" si="9"/>
        <v>42</v>
      </c>
      <c r="W48" s="8">
        <f t="shared" si="10"/>
        <v>35</v>
      </c>
      <c r="X48" s="1">
        <v>35</v>
      </c>
      <c r="Y48" s="8">
        <f t="shared" si="7"/>
        <v>88.808201058201064</v>
      </c>
      <c r="Z48" s="1"/>
    </row>
    <row r="49" spans="1:26">
      <c r="A49" s="3">
        <v>39</v>
      </c>
      <c r="B49" s="4">
        <v>111619273</v>
      </c>
      <c r="C49" s="4" t="s">
        <v>61</v>
      </c>
      <c r="D49" s="1">
        <v>10</v>
      </c>
      <c r="E49" s="1">
        <f t="shared" si="1"/>
        <v>1.8518518518518516</v>
      </c>
      <c r="F49" s="1">
        <v>1</v>
      </c>
      <c r="G49" s="1">
        <f t="shared" si="2"/>
        <v>5</v>
      </c>
      <c r="H49" s="1">
        <v>0</v>
      </c>
      <c r="I49" s="1">
        <f t="shared" si="3"/>
        <v>0</v>
      </c>
      <c r="J49" s="1"/>
      <c r="K49" s="1">
        <v>2</v>
      </c>
      <c r="L49" s="1">
        <v>1</v>
      </c>
      <c r="M49" s="1">
        <f t="shared" si="4"/>
        <v>5</v>
      </c>
      <c r="N49" s="8">
        <f t="shared" si="5"/>
        <v>3.9576719576719577</v>
      </c>
      <c r="O49" s="1">
        <v>7</v>
      </c>
      <c r="P49" s="1">
        <v>7</v>
      </c>
      <c r="Q49" s="8">
        <f t="shared" si="0"/>
        <v>3.5</v>
      </c>
      <c r="R49" s="1">
        <v>9</v>
      </c>
      <c r="S49" s="1">
        <v>6</v>
      </c>
      <c r="T49" s="8">
        <f t="shared" si="8"/>
        <v>32.457671957671955</v>
      </c>
      <c r="U49" s="8">
        <f t="shared" si="6"/>
        <v>22.457671957671955</v>
      </c>
      <c r="V49" s="8">
        <f t="shared" si="9"/>
        <v>20.399999999999999</v>
      </c>
      <c r="W49" s="8">
        <f t="shared" si="10"/>
        <v>17</v>
      </c>
      <c r="X49" s="1">
        <v>17</v>
      </c>
      <c r="Y49" s="8">
        <f t="shared" si="7"/>
        <v>52.857671957671954</v>
      </c>
      <c r="Z49" s="1"/>
    </row>
    <row r="50" spans="1:26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1" t="s">
        <v>66</v>
      </c>
      <c r="Z50" s="7"/>
    </row>
    <row r="51" spans="1:26" ht="19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9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" customHeight="1">
      <c r="A53" s="49" t="s">
        <v>62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 t="s">
        <v>64</v>
      </c>
      <c r="P53" s="49"/>
      <c r="Q53" s="49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" customHeight="1">
      <c r="A54" s="49" t="s">
        <v>63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 t="s">
        <v>65</v>
      </c>
      <c r="P54" s="49"/>
      <c r="Q54" s="49"/>
      <c r="R54" s="44"/>
      <c r="S54" s="44"/>
      <c r="T54" s="44"/>
      <c r="U54" s="44"/>
      <c r="V54" s="44"/>
      <c r="W54" s="44"/>
      <c r="X54" s="44"/>
      <c r="Y54" s="44"/>
      <c r="Z54" s="44"/>
    </row>
  </sheetData>
  <mergeCells count="34">
    <mergeCell ref="A51:Z51"/>
    <mergeCell ref="A52:Z52"/>
    <mergeCell ref="A53:N53"/>
    <mergeCell ref="A54:N54"/>
    <mergeCell ref="O53:Q53"/>
    <mergeCell ref="O54:Q54"/>
    <mergeCell ref="R53:Z53"/>
    <mergeCell ref="R54:Z54"/>
    <mergeCell ref="A8:Z8"/>
    <mergeCell ref="A9:A10"/>
    <mergeCell ref="B9:B10"/>
    <mergeCell ref="C9:C10"/>
    <mergeCell ref="D9:M9"/>
    <mergeCell ref="O9:P9"/>
    <mergeCell ref="Z9:Z10"/>
    <mergeCell ref="A6:C6"/>
    <mergeCell ref="D6:U6"/>
    <mergeCell ref="X6:Z6"/>
    <mergeCell ref="A7:N7"/>
    <mergeCell ref="O7:Q7"/>
    <mergeCell ref="S7:Z7"/>
    <mergeCell ref="A4:B4"/>
    <mergeCell ref="C4:P4"/>
    <mergeCell ref="Q4:Z4"/>
    <mergeCell ref="A5:C5"/>
    <mergeCell ref="D5:U5"/>
    <mergeCell ref="X5:Z5"/>
    <mergeCell ref="A1:B3"/>
    <mergeCell ref="C1:P1"/>
    <mergeCell ref="Q1:Z1"/>
    <mergeCell ref="C2:P2"/>
    <mergeCell ref="Q2:Z2"/>
    <mergeCell ref="C3:P3"/>
    <mergeCell ref="Q3:Z3"/>
  </mergeCells>
  <pageMargins left="0.75" right="0.75" top="1" bottom="1" header="0.5" footer="0.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opLeftCell="A8" workbookViewId="0">
      <selection activeCell="G14" sqref="G14"/>
    </sheetView>
  </sheetViews>
  <sheetFormatPr defaultRowHeight="15"/>
  <cols>
    <col min="1" max="1" width="14" customWidth="1"/>
    <col min="2" max="2" width="11.140625" customWidth="1"/>
    <col min="3" max="3" width="11.42578125" customWidth="1"/>
  </cols>
  <sheetData>
    <row r="1" spans="1:13" ht="27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2"/>
    </row>
    <row r="2" spans="1:13" ht="26.25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3"/>
    </row>
    <row r="3" spans="1:13" ht="23.25">
      <c r="A3" s="58" t="s">
        <v>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4"/>
    </row>
    <row r="4" spans="1:13" ht="23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7.75">
      <c r="A5" s="17"/>
      <c r="B5" s="17"/>
      <c r="C5" s="18"/>
      <c r="D5" s="18"/>
      <c r="E5" s="19"/>
      <c r="F5" s="18"/>
      <c r="G5" s="18"/>
      <c r="H5" s="18"/>
      <c r="I5" s="18"/>
      <c r="J5" s="19"/>
      <c r="K5" s="19"/>
      <c r="L5" s="19"/>
      <c r="M5" s="20"/>
    </row>
    <row r="6" spans="1:13" ht="15.75">
      <c r="A6" s="17"/>
      <c r="B6" s="21" t="s">
        <v>79</v>
      </c>
      <c r="C6" s="22"/>
      <c r="D6" s="21"/>
      <c r="E6" s="22"/>
      <c r="F6" s="22" t="s">
        <v>80</v>
      </c>
      <c r="G6" s="23"/>
      <c r="H6" s="24"/>
      <c r="I6" s="24"/>
      <c r="J6" s="24"/>
      <c r="K6" s="24"/>
      <c r="L6" s="24"/>
      <c r="M6" s="20"/>
    </row>
    <row r="7" spans="1:13" ht="15.75">
      <c r="A7" s="17"/>
      <c r="B7" s="22"/>
      <c r="C7" s="22"/>
      <c r="D7" s="25"/>
      <c r="E7" s="22"/>
      <c r="F7" s="22"/>
      <c r="G7" s="22"/>
      <c r="H7" s="24"/>
      <c r="I7" s="24"/>
      <c r="J7" s="24"/>
      <c r="K7" s="24"/>
      <c r="L7" s="24"/>
      <c r="M7" s="20"/>
    </row>
    <row r="8" spans="1:13">
      <c r="A8" s="24"/>
      <c r="B8" s="26"/>
      <c r="C8" s="26"/>
      <c r="D8" s="59" t="s">
        <v>81</v>
      </c>
      <c r="E8" s="59"/>
      <c r="F8" s="59"/>
      <c r="G8" s="26"/>
      <c r="H8" s="24"/>
      <c r="I8" s="24"/>
      <c r="J8" s="24"/>
      <c r="K8" s="24"/>
      <c r="L8" s="24"/>
      <c r="M8" s="20"/>
    </row>
    <row r="9" spans="1:13">
      <c r="A9" s="24"/>
      <c r="B9" s="26"/>
      <c r="C9" s="26"/>
      <c r="D9" s="26"/>
      <c r="E9" s="26"/>
      <c r="F9" s="26"/>
      <c r="G9" s="26"/>
      <c r="H9" s="24"/>
      <c r="I9" s="24"/>
      <c r="J9" s="24"/>
      <c r="K9" s="24"/>
      <c r="L9" s="24"/>
      <c r="M9" s="16"/>
    </row>
    <row r="10" spans="1:13">
      <c r="A10" s="27"/>
      <c r="B10" s="19" t="s">
        <v>82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6"/>
    </row>
    <row r="11" spans="1:13" ht="18">
      <c r="A11" s="28" t="s">
        <v>83</v>
      </c>
      <c r="B11" s="29"/>
      <c r="C11" s="30">
        <v>75</v>
      </c>
      <c r="D11" s="30">
        <v>70</v>
      </c>
      <c r="E11" s="30">
        <v>65</v>
      </c>
      <c r="F11" s="30">
        <v>60</v>
      </c>
      <c r="G11" s="30">
        <v>55</v>
      </c>
      <c r="H11" s="30">
        <v>50</v>
      </c>
      <c r="I11" s="30">
        <v>45</v>
      </c>
      <c r="J11" s="29"/>
      <c r="K11" s="31"/>
      <c r="L11" s="31"/>
      <c r="M11" s="31"/>
    </row>
    <row r="12" spans="1:13" ht="18">
      <c r="A12" s="28" t="s">
        <v>84</v>
      </c>
      <c r="B12" s="29" t="s">
        <v>85</v>
      </c>
      <c r="C12" s="30">
        <v>71</v>
      </c>
      <c r="D12" s="30">
        <v>66</v>
      </c>
      <c r="E12" s="30">
        <v>61</v>
      </c>
      <c r="F12" s="30">
        <v>56</v>
      </c>
      <c r="G12" s="30">
        <v>51</v>
      </c>
      <c r="H12" s="30">
        <v>46</v>
      </c>
      <c r="I12" s="30">
        <v>41</v>
      </c>
      <c r="J12" s="29" t="s">
        <v>86</v>
      </c>
      <c r="K12" s="31"/>
      <c r="L12" s="31"/>
      <c r="M12" s="31"/>
    </row>
    <row r="13" spans="1:13" ht="18">
      <c r="A13" s="32" t="s">
        <v>87</v>
      </c>
      <c r="B13" s="33" t="s">
        <v>67</v>
      </c>
      <c r="C13" s="33" t="s">
        <v>74</v>
      </c>
      <c r="D13" s="33" t="s">
        <v>73</v>
      </c>
      <c r="E13" s="33" t="s">
        <v>68</v>
      </c>
      <c r="F13" s="33" t="s">
        <v>70</v>
      </c>
      <c r="G13" s="33" t="s">
        <v>72</v>
      </c>
      <c r="H13" s="33" t="s">
        <v>71</v>
      </c>
      <c r="I13" s="33" t="s">
        <v>69</v>
      </c>
      <c r="J13" s="33" t="s">
        <v>88</v>
      </c>
      <c r="K13" s="34" t="s">
        <v>75</v>
      </c>
      <c r="L13" s="34" t="s">
        <v>89</v>
      </c>
      <c r="M13" s="34" t="s">
        <v>90</v>
      </c>
    </row>
    <row r="14" spans="1:13" ht="54">
      <c r="A14" s="28" t="s">
        <v>91</v>
      </c>
      <c r="B14" s="35">
        <v>6</v>
      </c>
      <c r="C14" s="35">
        <v>3</v>
      </c>
      <c r="D14" s="35">
        <v>9</v>
      </c>
      <c r="E14" s="35">
        <v>3</v>
      </c>
      <c r="F14" s="35">
        <v>4</v>
      </c>
      <c r="G14" s="35">
        <v>8</v>
      </c>
      <c r="H14" s="35">
        <v>5</v>
      </c>
      <c r="I14" s="35">
        <v>1</v>
      </c>
      <c r="J14" s="35">
        <v>0</v>
      </c>
      <c r="K14" s="35">
        <v>4</v>
      </c>
      <c r="L14" s="35">
        <v>0</v>
      </c>
      <c r="M14" s="35"/>
    </row>
    <row r="15" spans="1:13" ht="25.5">
      <c r="A15" s="36"/>
      <c r="B15" s="37"/>
      <c r="C15" s="19"/>
      <c r="D15" s="19"/>
      <c r="E15" s="19"/>
      <c r="F15" s="19"/>
      <c r="G15" s="38"/>
      <c r="H15" s="19"/>
      <c r="I15" s="19"/>
      <c r="J15" s="19"/>
      <c r="K15" s="19"/>
      <c r="L15" s="19"/>
      <c r="M15" s="19"/>
    </row>
    <row r="16" spans="1:13">
      <c r="A16" s="39"/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9.5">
      <c r="A17" s="36"/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9.5">
      <c r="A18" s="36"/>
      <c r="B18" s="4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9.5">
      <c r="A19" s="36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9.5">
      <c r="A20" s="36"/>
      <c r="B20" s="3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>
      <c r="A25" s="43" t="s">
        <v>92</v>
      </c>
      <c r="B25" s="40"/>
      <c r="C25" s="40"/>
      <c r="D25" s="40"/>
      <c r="E25" s="40"/>
      <c r="F25" s="40"/>
      <c r="G25" s="40"/>
      <c r="H25" s="40"/>
      <c r="I25" s="40"/>
      <c r="J25" s="40"/>
      <c r="K25" s="43" t="s">
        <v>93</v>
      </c>
      <c r="L25" s="43" t="s">
        <v>66</v>
      </c>
      <c r="M25" s="40"/>
    </row>
    <row r="26" spans="1:13">
      <c r="A26" s="43" t="s">
        <v>94</v>
      </c>
      <c r="B26" s="40"/>
      <c r="C26" s="40"/>
      <c r="D26" s="40"/>
      <c r="E26" s="40"/>
      <c r="F26" s="40"/>
      <c r="G26" s="40"/>
      <c r="H26" s="40"/>
      <c r="I26" s="40"/>
      <c r="J26" s="40"/>
      <c r="K26" s="43" t="s">
        <v>95</v>
      </c>
      <c r="L26" s="40"/>
      <c r="M26" s="40"/>
    </row>
  </sheetData>
  <mergeCells count="4">
    <mergeCell ref="A1:L1"/>
    <mergeCell ref="A2:L2"/>
    <mergeCell ref="A3:L3"/>
    <mergeCell ref="D8:F8"/>
  </mergeCells>
  <dataValidations count="1">
    <dataValidation errorStyle="warning" allowBlank="1" showInputMessage="1" showErrorMessage="1" sqref="B1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M6"/>
  <sheetViews>
    <sheetView workbookViewId="0">
      <selection activeCell="C5" sqref="C5:M6"/>
    </sheetView>
  </sheetViews>
  <sheetFormatPr defaultRowHeight="15"/>
  <sheetData>
    <row r="5" spans="3:13" ht="16.5">
      <c r="C5" s="33" t="s">
        <v>67</v>
      </c>
      <c r="D5" s="33" t="s">
        <v>74</v>
      </c>
      <c r="E5" s="33" t="s">
        <v>73</v>
      </c>
      <c r="F5" s="33" t="s">
        <v>68</v>
      </c>
      <c r="G5" s="33" t="s">
        <v>70</v>
      </c>
      <c r="H5" s="33" t="s">
        <v>72</v>
      </c>
      <c r="I5" s="33" t="s">
        <v>71</v>
      </c>
      <c r="J5" s="33" t="s">
        <v>69</v>
      </c>
      <c r="K5" s="33" t="s">
        <v>88</v>
      </c>
      <c r="L5" s="34" t="s">
        <v>75</v>
      </c>
      <c r="M5" s="34" t="s">
        <v>89</v>
      </c>
    </row>
    <row r="6" spans="3:13">
      <c r="C6" s="35">
        <v>6</v>
      </c>
      <c r="D6" s="35">
        <v>3</v>
      </c>
      <c r="E6" s="35">
        <v>9</v>
      </c>
      <c r="F6" s="35">
        <v>3</v>
      </c>
      <c r="G6" s="35">
        <v>4</v>
      </c>
      <c r="H6" s="35">
        <v>8</v>
      </c>
      <c r="I6" s="35">
        <v>5</v>
      </c>
      <c r="J6" s="35">
        <v>1</v>
      </c>
      <c r="K6" s="35">
        <v>0</v>
      </c>
      <c r="L6" s="35">
        <v>4</v>
      </c>
      <c r="M6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5160</cp:lastModifiedBy>
  <dcterms:created xsi:type="dcterms:W3CDTF">2012-11-29T10:03:43Z</dcterms:created>
  <dcterms:modified xsi:type="dcterms:W3CDTF">2013-02-26T05:08:56Z</dcterms:modified>
</cp:coreProperties>
</file>