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BS H" sheetId="1" r:id="rId1"/>
    <sheet name="BS EE" sheetId="2" r:id="rId2"/>
  </sheets>
  <calcPr calcId="124519"/>
</workbook>
</file>

<file path=xl/calcChain.xml><?xml version="1.0" encoding="utf-8"?>
<calcChain xmlns="http://schemas.openxmlformats.org/spreadsheetml/2006/main">
  <c r="I35" i="2"/>
  <c r="J35" s="1"/>
  <c r="O29"/>
  <c r="P29" s="1"/>
  <c r="I29"/>
  <c r="J29" s="1"/>
  <c r="A29"/>
  <c r="O28"/>
  <c r="P28" s="1"/>
  <c r="I28"/>
  <c r="J28" s="1"/>
  <c r="O27"/>
  <c r="P27" s="1"/>
  <c r="I27"/>
  <c r="J27" s="1"/>
  <c r="O26"/>
  <c r="P26" s="1"/>
  <c r="I26"/>
  <c r="J26" s="1"/>
  <c r="P25"/>
  <c r="O25"/>
  <c r="I25"/>
  <c r="J25" s="1"/>
  <c r="S25" s="1"/>
  <c r="O24"/>
  <c r="P24" s="1"/>
  <c r="I24"/>
  <c r="J24" s="1"/>
  <c r="P23"/>
  <c r="O23"/>
  <c r="I23"/>
  <c r="J23" s="1"/>
  <c r="S23" s="1"/>
  <c r="O22"/>
  <c r="P22" s="1"/>
  <c r="I22"/>
  <c r="J22" s="1"/>
  <c r="P21"/>
  <c r="O21"/>
  <c r="I21"/>
  <c r="J21" s="1"/>
  <c r="S21" s="1"/>
  <c r="O20"/>
  <c r="P20" s="1"/>
  <c r="I20"/>
  <c r="J20" s="1"/>
  <c r="P19"/>
  <c r="O19"/>
  <c r="I19"/>
  <c r="J19" s="1"/>
  <c r="S19" s="1"/>
  <c r="O18"/>
  <c r="P18" s="1"/>
  <c r="I18"/>
  <c r="J18" s="1"/>
  <c r="P17"/>
  <c r="O17"/>
  <c r="I17"/>
  <c r="J17" s="1"/>
  <c r="S17" s="1"/>
  <c r="O16"/>
  <c r="P16" s="1"/>
  <c r="I16"/>
  <c r="J16" s="1"/>
  <c r="P15"/>
  <c r="O15"/>
  <c r="I15"/>
  <c r="J15" s="1"/>
  <c r="S15" s="1"/>
  <c r="O14"/>
  <c r="P14" s="1"/>
  <c r="I14"/>
  <c r="J14" s="1"/>
  <c r="P13"/>
  <c r="O13"/>
  <c r="I13"/>
  <c r="J13" s="1"/>
  <c r="S13" s="1"/>
  <c r="O12"/>
  <c r="P12" s="1"/>
  <c r="I12"/>
  <c r="J12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O11"/>
  <c r="P11" s="1"/>
  <c r="I11"/>
  <c r="J11" s="1"/>
  <c r="I28" i="1"/>
  <c r="J28" s="1"/>
  <c r="O22"/>
  <c r="P22" s="1"/>
  <c r="I22"/>
  <c r="J22" s="1"/>
  <c r="O21"/>
  <c r="P21" s="1"/>
  <c r="I21"/>
  <c r="J21" s="1"/>
  <c r="O20"/>
  <c r="P20" s="1"/>
  <c r="I20"/>
  <c r="J20" s="1"/>
  <c r="O19"/>
  <c r="P19" s="1"/>
  <c r="I19"/>
  <c r="J19" s="1"/>
  <c r="O18"/>
  <c r="P18" s="1"/>
  <c r="I18"/>
  <c r="J18" s="1"/>
  <c r="O17"/>
  <c r="P17" s="1"/>
  <c r="J17"/>
  <c r="O16"/>
  <c r="P16" s="1"/>
  <c r="I16"/>
  <c r="J16" s="1"/>
  <c r="O15"/>
  <c r="P15" s="1"/>
  <c r="I15"/>
  <c r="J15" s="1"/>
  <c r="O14"/>
  <c r="P14" s="1"/>
  <c r="I14"/>
  <c r="J14" s="1"/>
  <c r="O13"/>
  <c r="P13" s="1"/>
  <c r="I13"/>
  <c r="J13" s="1"/>
  <c r="O12"/>
  <c r="P12" s="1"/>
  <c r="I12"/>
  <c r="J12" s="1"/>
  <c r="A12"/>
  <c r="A13" s="1"/>
  <c r="A14" s="1"/>
  <c r="A15" s="1"/>
  <c r="A16" s="1"/>
  <c r="A17" s="1"/>
  <c r="A18" s="1"/>
  <c r="A19" s="1"/>
  <c r="A20" s="1"/>
  <c r="A21" s="1"/>
  <c r="O11"/>
  <c r="P11" s="1"/>
  <c r="I11"/>
  <c r="J11" s="1"/>
  <c r="S12" i="2" l="1"/>
  <c r="S14"/>
  <c r="S16"/>
  <c r="S18"/>
  <c r="S20"/>
  <c r="S22"/>
  <c r="S24"/>
  <c r="S26"/>
  <c r="S28"/>
  <c r="S29"/>
  <c r="S22" i="1"/>
  <c r="S12"/>
  <c r="S13"/>
  <c r="S14"/>
  <c r="S15"/>
  <c r="S16"/>
  <c r="S11" i="2"/>
  <c r="S27"/>
  <c r="S11" i="1"/>
  <c r="S18"/>
  <c r="S19"/>
  <c r="S20"/>
  <c r="S21"/>
</calcChain>
</file>

<file path=xl/sharedStrings.xml><?xml version="1.0" encoding="utf-8"?>
<sst xmlns="http://schemas.openxmlformats.org/spreadsheetml/2006/main" count="107" uniqueCount="69">
  <si>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</si>
  <si>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</si>
  <si>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</si>
  <si>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</si>
  <si>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</si>
  <si>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</si>
  <si>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MS 215</t>
    </r>
  </si>
  <si>
    <r>
      <t xml:space="preserve">Course Title: </t>
    </r>
    <r>
      <rPr>
        <sz val="11"/>
        <color theme="1"/>
        <rFont val="Calibri"/>
        <family val="2"/>
        <scheme val="minor"/>
      </rPr>
      <t>Engineering Ethics</t>
    </r>
  </si>
  <si>
    <r>
      <t>Resource Person</t>
    </r>
    <r>
      <rPr>
        <sz val="11"/>
        <color theme="1"/>
        <rFont val="Calibri"/>
        <family val="2"/>
        <scheme val="minor"/>
      </rPr>
      <t>: Mr. Fahimullah Khanzada</t>
    </r>
  </si>
  <si>
    <t>Contact:_____________________</t>
  </si>
  <si>
    <r>
      <t xml:space="preserve">Email: </t>
    </r>
    <r>
      <rPr>
        <sz val="11"/>
        <color theme="1"/>
        <rFont val="Calibri"/>
        <family val="2"/>
        <scheme val="minor"/>
      </rPr>
      <t>fahim.khanzada@umt.edu.pk</t>
    </r>
  </si>
  <si>
    <t>S.No</t>
  </si>
  <si>
    <t xml:space="preserve">Participant Id: </t>
  </si>
  <si>
    <t>Participant Name:</t>
  </si>
  <si>
    <t>Quizes</t>
  </si>
  <si>
    <t>Assignments</t>
  </si>
  <si>
    <t xml:space="preserve">Mid-term Marks </t>
  </si>
  <si>
    <t>Final Exam Marks</t>
  </si>
  <si>
    <t xml:space="preserve">Total Marks </t>
  </si>
  <si>
    <t>Q1</t>
  </si>
  <si>
    <t>Q2</t>
  </si>
  <si>
    <t>Q3</t>
  </si>
  <si>
    <t>Q4</t>
  </si>
  <si>
    <t>Q5</t>
  </si>
  <si>
    <t>Out of 50</t>
  </si>
  <si>
    <t>A1</t>
  </si>
  <si>
    <t>A2</t>
  </si>
  <si>
    <t>A3</t>
  </si>
  <si>
    <t>A4</t>
  </si>
  <si>
    <t>Out of 40</t>
  </si>
  <si>
    <t>Out of 25 (25%)</t>
  </si>
  <si>
    <t>Out of 50 (50%)</t>
  </si>
  <si>
    <t>Out of 100</t>
  </si>
  <si>
    <t>KASHIF RAZA</t>
  </si>
  <si>
    <t>MUHAMMAD DARAB YASIN</t>
  </si>
  <si>
    <t>MUHAMMAD HUSNAIN SHIBLE</t>
  </si>
  <si>
    <t>MUHAMMAD TAIMOOR ABBAS</t>
  </si>
  <si>
    <t>SHAHID FAROOQ</t>
  </si>
  <si>
    <t>ZULFIQAR ALI</t>
  </si>
  <si>
    <t>MUHAMMAD MOBEEN</t>
  </si>
  <si>
    <t>SA</t>
  </si>
  <si>
    <t>SYED TALAL MUSTAFA</t>
  </si>
  <si>
    <t>MUHAMMAD AMIN MAJEED</t>
  </si>
  <si>
    <t>HAFIZ USSAID HASAN</t>
  </si>
  <si>
    <t>AWON MUHAMMAD</t>
  </si>
  <si>
    <t>M Tayyab</t>
  </si>
  <si>
    <t>ROHAIL AHMED KHAN</t>
  </si>
  <si>
    <t>HUZZAIR IBRAHIM MALIK</t>
  </si>
  <si>
    <t>IRTAZA YOUNAS</t>
  </si>
  <si>
    <t>UMAIR MUBASHAR</t>
  </si>
  <si>
    <t>USAMA SHAFQAT MINHAS</t>
  </si>
  <si>
    <t>MUHAMMAD USMAN</t>
  </si>
  <si>
    <t>JUNAID HAFEEZ BUTT</t>
  </si>
  <si>
    <t>ALI KHABAB KHAN</t>
  </si>
  <si>
    <t>ZAHRA PERWAIZ</t>
  </si>
  <si>
    <t>FAWAD BUTT</t>
  </si>
  <si>
    <t>MUHAMMAD HASSAN TALAL</t>
  </si>
  <si>
    <t>IRFAN HAIDER</t>
  </si>
  <si>
    <t>MARYYA ASGHER</t>
  </si>
  <si>
    <t>SHAHRAIZ KHAN</t>
  </si>
  <si>
    <t>HUMAYUN SAFDAR CHAUDHARY</t>
  </si>
  <si>
    <t>HINA MAQBOOL</t>
  </si>
  <si>
    <t>Ghufran ul Haq</t>
  </si>
  <si>
    <t>AHMAD HASSAN</t>
  </si>
  <si>
    <t>Usman Khalid</t>
  </si>
  <si>
    <t>__________________</t>
  </si>
  <si>
    <t>_____________________</t>
  </si>
  <si>
    <t>Resourse Person</t>
  </si>
  <si>
    <t>Chairman / Chairperson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</si>
</sst>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9" fontId="0" fillId="2" borderId="0" xfId="0" applyNumberFormat="1" applyFill="1"/>
    <xf numFmtId="0" fontId="0" fillId="3" borderId="6" xfId="0" applyFill="1" applyBorder="1" applyAlignment="1">
      <alignment horizontal="center" wrapText="1"/>
    </xf>
    <xf numFmtId="9" fontId="0" fillId="4" borderId="6" xfId="0" applyNumberFormat="1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5" borderId="6" xfId="0" applyFill="1" applyBorder="1"/>
    <xf numFmtId="0" fontId="0" fillId="5" borderId="6" xfId="0" applyFill="1" applyBorder="1" applyAlignment="1">
      <alignment wrapText="1"/>
    </xf>
    <xf numFmtId="2" fontId="0" fillId="5" borderId="6" xfId="0" applyNumberFormat="1" applyFill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5" borderId="6" xfId="0" applyFont="1" applyFill="1" applyBorder="1" applyAlignment="1">
      <alignment wrapText="1"/>
    </xf>
    <xf numFmtId="2" fontId="0" fillId="5" borderId="6" xfId="0" applyNumberFormat="1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8" xfId="0" applyFill="1" applyBorder="1"/>
    <xf numFmtId="0" fontId="0" fillId="5" borderId="8" xfId="0" applyFill="1" applyBorder="1"/>
    <xf numFmtId="2" fontId="0" fillId="5" borderId="8" xfId="0" applyNumberFormat="1" applyFill="1" applyBorder="1"/>
    <xf numFmtId="0" fontId="0" fillId="6" borderId="6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6" borderId="0" xfId="0" applyFill="1"/>
    <xf numFmtId="1" fontId="0" fillId="0" borderId="6" xfId="0" applyNumberForma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1219200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2</xdr:row>
      <xdr:rowOff>66675</xdr:rowOff>
    </xdr:to>
    <xdr:pic>
      <xdr:nvPicPr>
        <xdr:cNvPr id="3" name="Picture 2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1219200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1219200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2</xdr:row>
      <xdr:rowOff>66675</xdr:rowOff>
    </xdr:to>
    <xdr:pic>
      <xdr:nvPicPr>
        <xdr:cNvPr id="3" name="Picture 2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121920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showGridLines="0" topLeftCell="A5" workbookViewId="0">
      <selection activeCell="A14" sqref="A14"/>
    </sheetView>
  </sheetViews>
  <sheetFormatPr defaultRowHeight="15"/>
  <cols>
    <col min="1" max="1" width="5.140625" bestFit="1" customWidth="1"/>
    <col min="2" max="2" width="14.42578125" customWidth="1"/>
    <col min="3" max="3" width="36.42578125" bestFit="1" customWidth="1"/>
    <col min="4" max="4" width="3.140625" customWidth="1"/>
    <col min="5" max="5" width="3.28515625" customWidth="1"/>
    <col min="6" max="6" width="5.28515625" customWidth="1"/>
    <col min="7" max="8" width="3.42578125" customWidth="1"/>
    <col min="9" max="9" width="5.5703125" customWidth="1"/>
    <col min="10" max="10" width="4.140625" customWidth="1"/>
    <col min="11" max="12" width="3.140625" customWidth="1"/>
    <col min="13" max="13" width="5.7109375" customWidth="1"/>
    <col min="14" max="14" width="4.42578125" customWidth="1"/>
    <col min="15" max="15" width="6.42578125" customWidth="1"/>
    <col min="16" max="16" width="5.42578125" customWidth="1"/>
    <col min="17" max="18" width="6.85546875" customWidth="1"/>
    <col min="19" max="19" width="11.5703125" bestFit="1" customWidth="1"/>
  </cols>
  <sheetData>
    <row r="1" spans="1:19">
      <c r="A1" s="33"/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 t="s">
        <v>1</v>
      </c>
      <c r="P1" s="35"/>
      <c r="Q1" s="35"/>
      <c r="R1" s="35"/>
      <c r="S1" s="35"/>
    </row>
    <row r="2" spans="1:19">
      <c r="A2" s="33"/>
      <c r="B2" s="33"/>
      <c r="C2" s="36" t="s">
        <v>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 t="s">
        <v>3</v>
      </c>
      <c r="P2" s="35"/>
      <c r="Q2" s="35"/>
      <c r="R2" s="35"/>
      <c r="S2" s="35"/>
    </row>
    <row r="3" spans="1:19">
      <c r="A3" s="33"/>
      <c r="B3" s="33"/>
      <c r="C3" s="36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 t="s">
        <v>5</v>
      </c>
      <c r="P3" s="35"/>
      <c r="Q3" s="35"/>
      <c r="R3" s="35"/>
      <c r="S3" s="35"/>
    </row>
    <row r="4" spans="1:19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3"/>
      <c r="P4" s="33"/>
      <c r="Q4" s="33"/>
      <c r="R4" s="33"/>
      <c r="S4" s="33"/>
    </row>
    <row r="5" spans="1:19">
      <c r="A5" s="37" t="s">
        <v>6</v>
      </c>
      <c r="B5" s="37"/>
      <c r="C5" s="37"/>
      <c r="D5" s="37" t="s">
        <v>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1"/>
      <c r="S5" s="32"/>
    </row>
    <row r="6" spans="1:19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2"/>
      <c r="S6" s="31"/>
    </row>
    <row r="7" spans="1:19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 t="s">
        <v>9</v>
      </c>
      <c r="L7" s="37"/>
      <c r="M7" s="37"/>
      <c r="N7" s="37"/>
      <c r="O7" s="37"/>
      <c r="P7" s="1"/>
      <c r="Q7" s="37" t="s">
        <v>10</v>
      </c>
      <c r="R7" s="37"/>
      <c r="S7" s="37"/>
    </row>
    <row r="8" spans="1:19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45">
      <c r="A9" s="40" t="s">
        <v>11</v>
      </c>
      <c r="B9" s="40" t="s">
        <v>12</v>
      </c>
      <c r="C9" s="40" t="s">
        <v>13</v>
      </c>
      <c r="D9" s="42" t="s">
        <v>14</v>
      </c>
      <c r="E9" s="43"/>
      <c r="F9" s="43"/>
      <c r="G9" s="43"/>
      <c r="H9" s="43"/>
      <c r="I9" s="3"/>
      <c r="J9" s="3"/>
      <c r="K9" s="42" t="s">
        <v>15</v>
      </c>
      <c r="L9" s="43"/>
      <c r="M9" s="43"/>
      <c r="N9" s="43"/>
      <c r="O9" s="4"/>
      <c r="P9" s="5"/>
      <c r="Q9" s="6" t="s">
        <v>16</v>
      </c>
      <c r="R9" s="6" t="s">
        <v>17</v>
      </c>
      <c r="S9" s="7" t="s">
        <v>18</v>
      </c>
    </row>
    <row r="10" spans="1:19" ht="45">
      <c r="A10" s="41"/>
      <c r="B10" s="41"/>
      <c r="C10" s="41"/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9">
        <v>0.05</v>
      </c>
      <c r="K10" s="8" t="s">
        <v>25</v>
      </c>
      <c r="L10" s="8" t="s">
        <v>26</v>
      </c>
      <c r="M10" s="8" t="s">
        <v>27</v>
      </c>
      <c r="N10" s="8" t="s">
        <v>28</v>
      </c>
      <c r="O10" s="10" t="s">
        <v>29</v>
      </c>
      <c r="P10" s="11">
        <v>0.2</v>
      </c>
      <c r="Q10" s="10" t="s">
        <v>30</v>
      </c>
      <c r="R10" s="10" t="s">
        <v>31</v>
      </c>
      <c r="S10" s="12" t="s">
        <v>32</v>
      </c>
    </row>
    <row r="11" spans="1:19">
      <c r="A11" s="13">
        <v>1</v>
      </c>
      <c r="B11" s="14">
        <v>70920054</v>
      </c>
      <c r="C11" s="14" t="s">
        <v>33</v>
      </c>
      <c r="D11" s="15">
        <v>6</v>
      </c>
      <c r="E11" s="15">
        <v>8</v>
      </c>
      <c r="F11" s="16">
        <v>4.2857142857142856</v>
      </c>
      <c r="G11" s="15">
        <v>6</v>
      </c>
      <c r="H11" s="15">
        <v>10</v>
      </c>
      <c r="I11" s="17">
        <f>D11+E11+F11+G11+H11</f>
        <v>34.285714285714285</v>
      </c>
      <c r="J11" s="8">
        <f>(5*I11)/50</f>
        <v>3.4285714285714284</v>
      </c>
      <c r="K11" s="18">
        <v>2</v>
      </c>
      <c r="L11" s="18">
        <v>2</v>
      </c>
      <c r="M11" s="19">
        <v>4.2857142857142856</v>
      </c>
      <c r="N11" s="19">
        <v>4.2857142857142856</v>
      </c>
      <c r="O11" s="17">
        <f>SUM(K11+L11+M11+N11)</f>
        <v>12.571428571428569</v>
      </c>
      <c r="P11" s="8">
        <f xml:space="preserve"> (20*O11)/40</f>
        <v>6.2857142857142847</v>
      </c>
      <c r="Q11" s="15">
        <v>12.5</v>
      </c>
      <c r="R11" s="15">
        <v>28</v>
      </c>
      <c r="S11" s="29">
        <f>J11+P11+Q11+R11</f>
        <v>50.214285714285715</v>
      </c>
    </row>
    <row r="12" spans="1:19">
      <c r="A12" s="20">
        <f>SUM(A11+1)</f>
        <v>2</v>
      </c>
      <c r="B12" s="14">
        <v>71020065</v>
      </c>
      <c r="C12" s="14" t="s">
        <v>34</v>
      </c>
      <c r="D12" s="15">
        <v>8</v>
      </c>
      <c r="E12" s="15">
        <v>6</v>
      </c>
      <c r="F12" s="16">
        <v>8.5714285714285712</v>
      </c>
      <c r="G12" s="15">
        <v>7.5</v>
      </c>
      <c r="H12" s="15">
        <v>9.5</v>
      </c>
      <c r="I12" s="17">
        <f t="shared" ref="I12:I22" si="0">D12+E12+F12+G12+H12</f>
        <v>39.571428571428569</v>
      </c>
      <c r="J12" s="8">
        <f t="shared" ref="J12:J22" si="1">(5*I12)/50</f>
        <v>3.9571428571428569</v>
      </c>
      <c r="K12" s="18">
        <v>6</v>
      </c>
      <c r="L12" s="18">
        <v>6</v>
      </c>
      <c r="M12" s="18">
        <v>8</v>
      </c>
      <c r="N12" s="18">
        <v>8</v>
      </c>
      <c r="O12" s="17">
        <f t="shared" ref="O12:O21" si="2">SUM(K12+L12+M12+N12)</f>
        <v>28</v>
      </c>
      <c r="P12" s="8">
        <f t="shared" ref="P12:P22" si="3" xml:space="preserve"> (20*O12)/40</f>
        <v>14</v>
      </c>
      <c r="Q12" s="15">
        <v>14.5</v>
      </c>
      <c r="R12" s="15">
        <v>35.5</v>
      </c>
      <c r="S12" s="29">
        <f t="shared" ref="S12:S22" si="4">J12+P12+Q12+R12</f>
        <v>67.957142857142856</v>
      </c>
    </row>
    <row r="13" spans="1:19">
      <c r="A13" s="20">
        <f t="shared" ref="A13:A20" si="5">SUM(A12+1)</f>
        <v>3</v>
      </c>
      <c r="B13" s="14">
        <v>71020196</v>
      </c>
      <c r="C13" s="14" t="s">
        <v>35</v>
      </c>
      <c r="D13" s="15">
        <v>0</v>
      </c>
      <c r="E13" s="15">
        <v>0</v>
      </c>
      <c r="F13" s="16">
        <v>0</v>
      </c>
      <c r="G13" s="15">
        <v>0</v>
      </c>
      <c r="H13" s="15">
        <v>0</v>
      </c>
      <c r="I13" s="17">
        <f t="shared" si="0"/>
        <v>0</v>
      </c>
      <c r="J13" s="8">
        <f t="shared" si="1"/>
        <v>0</v>
      </c>
      <c r="K13" s="18">
        <v>0</v>
      </c>
      <c r="L13" s="18">
        <v>0</v>
      </c>
      <c r="M13" s="18">
        <v>0</v>
      </c>
      <c r="N13" s="18">
        <v>0</v>
      </c>
      <c r="O13" s="17">
        <f t="shared" si="2"/>
        <v>0</v>
      </c>
      <c r="P13" s="8">
        <f t="shared" si="3"/>
        <v>0</v>
      </c>
      <c r="Q13" s="15">
        <v>14</v>
      </c>
      <c r="R13" s="15">
        <v>28</v>
      </c>
      <c r="S13" s="29">
        <f t="shared" si="4"/>
        <v>42</v>
      </c>
    </row>
    <row r="14" spans="1:19">
      <c r="A14" s="20">
        <f t="shared" si="5"/>
        <v>4</v>
      </c>
      <c r="B14" s="14">
        <v>81220019</v>
      </c>
      <c r="C14" s="14" t="s">
        <v>36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7">
        <f t="shared" si="0"/>
        <v>0</v>
      </c>
      <c r="J14" s="8">
        <f t="shared" si="1"/>
        <v>0</v>
      </c>
      <c r="K14" s="18">
        <v>0</v>
      </c>
      <c r="L14" s="18">
        <v>0</v>
      </c>
      <c r="M14" s="18">
        <v>0</v>
      </c>
      <c r="N14" s="18">
        <v>0</v>
      </c>
      <c r="O14" s="17">
        <f t="shared" si="2"/>
        <v>0</v>
      </c>
      <c r="P14" s="8">
        <f t="shared" si="3"/>
        <v>0</v>
      </c>
      <c r="Q14" s="15">
        <v>11</v>
      </c>
      <c r="R14" s="15">
        <v>26.5</v>
      </c>
      <c r="S14" s="29">
        <f t="shared" si="4"/>
        <v>37.5</v>
      </c>
    </row>
    <row r="15" spans="1:19">
      <c r="A15" s="20">
        <f t="shared" si="5"/>
        <v>5</v>
      </c>
      <c r="B15" s="14">
        <v>81220033</v>
      </c>
      <c r="C15" s="14" t="s">
        <v>37</v>
      </c>
      <c r="D15" s="15">
        <v>10</v>
      </c>
      <c r="E15" s="15">
        <v>5</v>
      </c>
      <c r="F15" s="16">
        <v>6.4285714285714288</v>
      </c>
      <c r="G15" s="15">
        <v>5</v>
      </c>
      <c r="H15" s="15">
        <v>8.5</v>
      </c>
      <c r="I15" s="17">
        <f t="shared" si="0"/>
        <v>34.928571428571431</v>
      </c>
      <c r="J15" s="8">
        <f t="shared" si="1"/>
        <v>3.4928571428571433</v>
      </c>
      <c r="K15" s="18">
        <v>8.5</v>
      </c>
      <c r="L15" s="18">
        <v>8.5</v>
      </c>
      <c r="M15" s="18">
        <v>10</v>
      </c>
      <c r="N15" s="18">
        <v>10</v>
      </c>
      <c r="O15" s="17">
        <f t="shared" si="2"/>
        <v>37</v>
      </c>
      <c r="P15" s="8">
        <f t="shared" si="3"/>
        <v>18.5</v>
      </c>
      <c r="Q15" s="15">
        <v>23.5</v>
      </c>
      <c r="R15" s="15">
        <v>45</v>
      </c>
      <c r="S15" s="29">
        <f t="shared" si="4"/>
        <v>90.492857142857147</v>
      </c>
    </row>
    <row r="16" spans="1:19">
      <c r="A16" s="20">
        <f t="shared" si="5"/>
        <v>6</v>
      </c>
      <c r="B16" s="14">
        <v>81220034</v>
      </c>
      <c r="C16" s="14" t="s">
        <v>38</v>
      </c>
      <c r="D16" s="15">
        <v>10</v>
      </c>
      <c r="E16" s="15">
        <v>10</v>
      </c>
      <c r="F16" s="16">
        <v>7.1428571428571432</v>
      </c>
      <c r="G16" s="15">
        <v>10</v>
      </c>
      <c r="H16" s="15">
        <v>8</v>
      </c>
      <c r="I16" s="17">
        <f t="shared" si="0"/>
        <v>45.142857142857139</v>
      </c>
      <c r="J16" s="8">
        <f t="shared" si="1"/>
        <v>4.5142857142857142</v>
      </c>
      <c r="K16" s="18">
        <v>8.5</v>
      </c>
      <c r="L16" s="18">
        <v>8.5</v>
      </c>
      <c r="M16" s="18">
        <v>10</v>
      </c>
      <c r="N16" s="18">
        <v>10</v>
      </c>
      <c r="O16" s="17">
        <f t="shared" si="2"/>
        <v>37</v>
      </c>
      <c r="P16" s="8">
        <f t="shared" si="3"/>
        <v>18.5</v>
      </c>
      <c r="Q16" s="15">
        <v>19</v>
      </c>
      <c r="R16" s="15">
        <v>34.5</v>
      </c>
      <c r="S16" s="29">
        <f t="shared" si="4"/>
        <v>76.514285714285705</v>
      </c>
    </row>
    <row r="17" spans="1:19">
      <c r="A17" s="20">
        <f t="shared" si="5"/>
        <v>7</v>
      </c>
      <c r="B17" s="14">
        <v>81220048</v>
      </c>
      <c r="C17" s="14" t="s">
        <v>39</v>
      </c>
      <c r="D17" s="15">
        <v>0</v>
      </c>
      <c r="E17" s="15">
        <v>0</v>
      </c>
      <c r="F17" s="16">
        <v>0</v>
      </c>
      <c r="G17" s="15">
        <v>0</v>
      </c>
      <c r="H17" s="15">
        <v>0</v>
      </c>
      <c r="I17" s="17">
        <v>0</v>
      </c>
      <c r="J17" s="8">
        <f t="shared" si="1"/>
        <v>0</v>
      </c>
      <c r="K17" s="18">
        <v>0</v>
      </c>
      <c r="L17" s="18">
        <v>0</v>
      </c>
      <c r="M17" s="18">
        <v>0</v>
      </c>
      <c r="N17" s="18">
        <v>0</v>
      </c>
      <c r="O17" s="17">
        <f t="shared" si="2"/>
        <v>0</v>
      </c>
      <c r="P17" s="8">
        <f t="shared" si="3"/>
        <v>0</v>
      </c>
      <c r="Q17" s="15"/>
      <c r="R17" s="21" t="s">
        <v>40</v>
      </c>
      <c r="S17" s="30" t="s">
        <v>40</v>
      </c>
    </row>
    <row r="18" spans="1:19">
      <c r="A18" s="20">
        <f t="shared" si="5"/>
        <v>8</v>
      </c>
      <c r="B18" s="14">
        <v>81220219</v>
      </c>
      <c r="C18" s="14" t="s">
        <v>41</v>
      </c>
      <c r="D18" s="15">
        <v>9</v>
      </c>
      <c r="E18" s="15">
        <v>10</v>
      </c>
      <c r="F18" s="15">
        <v>10</v>
      </c>
      <c r="G18" s="15">
        <v>10</v>
      </c>
      <c r="H18" s="15">
        <v>10</v>
      </c>
      <c r="I18" s="17">
        <f t="shared" si="0"/>
        <v>49</v>
      </c>
      <c r="J18" s="8">
        <f t="shared" si="1"/>
        <v>4.9000000000000004</v>
      </c>
      <c r="K18" s="18">
        <v>8.5</v>
      </c>
      <c r="L18" s="18">
        <v>8.5</v>
      </c>
      <c r="M18" s="18">
        <v>10</v>
      </c>
      <c r="N18" s="18">
        <v>10</v>
      </c>
      <c r="O18" s="17">
        <f t="shared" si="2"/>
        <v>37</v>
      </c>
      <c r="P18" s="8">
        <f t="shared" si="3"/>
        <v>18.5</v>
      </c>
      <c r="Q18" s="15">
        <v>16.5</v>
      </c>
      <c r="R18" s="15">
        <v>36</v>
      </c>
      <c r="S18" s="29">
        <f t="shared" si="4"/>
        <v>75.900000000000006</v>
      </c>
    </row>
    <row r="19" spans="1:19">
      <c r="A19" s="20">
        <f t="shared" si="5"/>
        <v>9</v>
      </c>
      <c r="B19" s="14">
        <v>91320029</v>
      </c>
      <c r="C19" s="14" t="s">
        <v>42</v>
      </c>
      <c r="D19" s="15">
        <v>7</v>
      </c>
      <c r="E19" s="15">
        <v>2</v>
      </c>
      <c r="F19" s="16">
        <v>5.7142857142857144</v>
      </c>
      <c r="G19" s="15">
        <v>10</v>
      </c>
      <c r="H19" s="15">
        <v>10</v>
      </c>
      <c r="I19" s="17">
        <f t="shared" si="0"/>
        <v>34.714285714285715</v>
      </c>
      <c r="J19" s="8">
        <f t="shared" si="1"/>
        <v>3.4714285714285715</v>
      </c>
      <c r="K19" s="18">
        <v>6.5</v>
      </c>
      <c r="L19" s="18">
        <v>6.5</v>
      </c>
      <c r="M19" s="18">
        <v>8</v>
      </c>
      <c r="N19" s="18">
        <v>8</v>
      </c>
      <c r="O19" s="17">
        <f t="shared" si="2"/>
        <v>29</v>
      </c>
      <c r="P19" s="8">
        <f xml:space="preserve"> (20*O19)/40</f>
        <v>14.5</v>
      </c>
      <c r="Q19" s="15">
        <v>13</v>
      </c>
      <c r="R19" s="15">
        <v>40</v>
      </c>
      <c r="S19" s="29">
        <f t="shared" si="4"/>
        <v>70.971428571428575</v>
      </c>
    </row>
    <row r="20" spans="1:19">
      <c r="A20" s="20">
        <f t="shared" si="5"/>
        <v>10</v>
      </c>
      <c r="B20" s="14">
        <v>91320032</v>
      </c>
      <c r="C20" s="14" t="s">
        <v>43</v>
      </c>
      <c r="D20" s="15">
        <v>10</v>
      </c>
      <c r="E20" s="15">
        <v>10</v>
      </c>
      <c r="F20" s="15">
        <v>10</v>
      </c>
      <c r="G20" s="15">
        <v>10</v>
      </c>
      <c r="H20" s="15">
        <v>10</v>
      </c>
      <c r="I20" s="17">
        <f t="shared" si="0"/>
        <v>50</v>
      </c>
      <c r="J20" s="8">
        <f t="shared" si="1"/>
        <v>5</v>
      </c>
      <c r="K20" s="18">
        <v>8</v>
      </c>
      <c r="L20" s="18">
        <v>8</v>
      </c>
      <c r="M20" s="18">
        <v>8</v>
      </c>
      <c r="N20" s="18">
        <v>8</v>
      </c>
      <c r="O20" s="17">
        <f t="shared" si="2"/>
        <v>32</v>
      </c>
      <c r="P20" s="8">
        <f t="shared" si="3"/>
        <v>16</v>
      </c>
      <c r="Q20" s="15">
        <v>15</v>
      </c>
      <c r="R20" s="15">
        <v>34</v>
      </c>
      <c r="S20" s="29">
        <f t="shared" si="4"/>
        <v>70</v>
      </c>
    </row>
    <row r="21" spans="1:19">
      <c r="A21" s="20">
        <f>SUM(A20+1)</f>
        <v>11</v>
      </c>
      <c r="B21" s="14">
        <v>91420250</v>
      </c>
      <c r="C21" s="14" t="s">
        <v>44</v>
      </c>
      <c r="D21" s="15">
        <v>6</v>
      </c>
      <c r="E21" s="15">
        <v>3.5</v>
      </c>
      <c r="F21" s="16">
        <v>8.5714285714285712</v>
      </c>
      <c r="G21" s="15">
        <v>10</v>
      </c>
      <c r="H21" s="15">
        <v>8</v>
      </c>
      <c r="I21" s="17">
        <f t="shared" si="0"/>
        <v>36.071428571428569</v>
      </c>
      <c r="J21" s="8">
        <f t="shared" si="1"/>
        <v>3.6071428571428568</v>
      </c>
      <c r="K21" s="18">
        <v>7</v>
      </c>
      <c r="L21" s="18">
        <v>7</v>
      </c>
      <c r="M21" s="18">
        <v>7</v>
      </c>
      <c r="N21" s="18">
        <v>7</v>
      </c>
      <c r="O21" s="17">
        <f t="shared" si="2"/>
        <v>28</v>
      </c>
      <c r="P21" s="8">
        <f t="shared" si="3"/>
        <v>14</v>
      </c>
      <c r="Q21" s="15">
        <v>7</v>
      </c>
      <c r="R21" s="15">
        <v>18</v>
      </c>
      <c r="S21" s="29">
        <f t="shared" si="4"/>
        <v>42.607142857142861</v>
      </c>
    </row>
    <row r="22" spans="1:19" s="28" customFormat="1">
      <c r="A22" s="22">
        <v>12</v>
      </c>
      <c r="B22" s="23">
        <v>91420327</v>
      </c>
      <c r="C22" s="23" t="s">
        <v>45</v>
      </c>
      <c r="D22" s="24">
        <v>8</v>
      </c>
      <c r="E22" s="24">
        <v>5</v>
      </c>
      <c r="F22" s="25">
        <v>8.5714285714285712</v>
      </c>
      <c r="G22" s="24">
        <v>6.5</v>
      </c>
      <c r="H22" s="26">
        <v>10</v>
      </c>
      <c r="I22" s="17">
        <f t="shared" si="0"/>
        <v>38.071428571428569</v>
      </c>
      <c r="J22" s="8">
        <f t="shared" si="1"/>
        <v>3.8071428571428565</v>
      </c>
      <c r="K22" s="26">
        <v>8</v>
      </c>
      <c r="L22" s="26">
        <v>8</v>
      </c>
      <c r="M22" s="26">
        <v>8</v>
      </c>
      <c r="N22" s="26">
        <v>8</v>
      </c>
      <c r="O22" s="17">
        <f>SUM(K22+L22+M22+N22)</f>
        <v>32</v>
      </c>
      <c r="P22" s="8">
        <f t="shared" si="3"/>
        <v>16</v>
      </c>
      <c r="Q22" s="27">
        <v>15</v>
      </c>
      <c r="R22" s="15">
        <v>33.5</v>
      </c>
      <c r="S22" s="29">
        <f t="shared" si="4"/>
        <v>68.30714285714285</v>
      </c>
    </row>
    <row r="23" spans="1:19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>
      <c r="A26" s="38" t="s">
        <v>65</v>
      </c>
      <c r="B26" s="38"/>
      <c r="C26" s="38"/>
      <c r="D26" s="38"/>
      <c r="E26" s="38"/>
      <c r="F26" s="38"/>
      <c r="G26" s="38"/>
      <c r="H26" s="38"/>
      <c r="I26" s="38"/>
      <c r="J26" s="38"/>
      <c r="K26" s="38" t="s">
        <v>66</v>
      </c>
      <c r="L26" s="38"/>
      <c r="M26" s="38"/>
      <c r="N26" s="38"/>
      <c r="O26" s="38"/>
      <c r="P26" s="2"/>
      <c r="Q26" s="33"/>
      <c r="R26" s="33"/>
      <c r="S26" s="33"/>
    </row>
    <row r="27" spans="1:19">
      <c r="A27" s="38" t="s">
        <v>67</v>
      </c>
      <c r="B27" s="38"/>
      <c r="C27" s="38"/>
      <c r="D27" s="38"/>
      <c r="E27" s="38"/>
      <c r="F27" s="38"/>
      <c r="G27" s="38"/>
      <c r="H27" s="38"/>
      <c r="I27" s="38"/>
      <c r="J27" s="38"/>
      <c r="K27" s="38" t="s">
        <v>68</v>
      </c>
      <c r="L27" s="38"/>
      <c r="M27" s="38"/>
      <c r="N27" s="38"/>
      <c r="O27" s="38"/>
      <c r="P27" s="2"/>
      <c r="Q27" s="33"/>
      <c r="R27" s="33"/>
      <c r="S27" s="33"/>
    </row>
    <row r="28" spans="1:19">
      <c r="I28" s="8" t="e">
        <f>E28+F28+G28+H28+#REF!</f>
        <v>#REF!</v>
      </c>
      <c r="J28" s="8" t="e">
        <f t="shared" ref="J28" si="6">(5*I28)/50</f>
        <v>#REF!</v>
      </c>
    </row>
    <row r="32" spans="1:19">
      <c r="I32" s="2"/>
      <c r="J32" s="2"/>
    </row>
    <row r="33" spans="9:10">
      <c r="I33" s="2"/>
      <c r="J33" s="2"/>
    </row>
  </sheetData>
  <mergeCells count="32">
    <mergeCell ref="A27:J27"/>
    <mergeCell ref="K27:O27"/>
    <mergeCell ref="Q27:S27"/>
    <mergeCell ref="A23:S23"/>
    <mergeCell ref="A24:S24"/>
    <mergeCell ref="A25:S25"/>
    <mergeCell ref="A26:J26"/>
    <mergeCell ref="K26:O26"/>
    <mergeCell ref="Q26:S26"/>
    <mergeCell ref="A8:S8"/>
    <mergeCell ref="A9:A10"/>
    <mergeCell ref="B9:B10"/>
    <mergeCell ref="C9:C10"/>
    <mergeCell ref="D9:H9"/>
    <mergeCell ref="K9:N9"/>
    <mergeCell ref="A6:C6"/>
    <mergeCell ref="D6:Q6"/>
    <mergeCell ref="A7:J7"/>
    <mergeCell ref="K7:O7"/>
    <mergeCell ref="Q7:S7"/>
    <mergeCell ref="A4:B4"/>
    <mergeCell ref="C4:N4"/>
    <mergeCell ref="O4:S4"/>
    <mergeCell ref="A5:C5"/>
    <mergeCell ref="D5:Q5"/>
    <mergeCell ref="A1:B3"/>
    <mergeCell ref="C1:N1"/>
    <mergeCell ref="O1:S1"/>
    <mergeCell ref="C2:N2"/>
    <mergeCell ref="O2:S2"/>
    <mergeCell ref="C3:N3"/>
    <mergeCell ref="O3:S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showGridLines="0" tabSelected="1" topLeftCell="C3" workbookViewId="0">
      <selection activeCell="U7" sqref="U7"/>
    </sheetView>
  </sheetViews>
  <sheetFormatPr defaultRowHeight="15"/>
  <cols>
    <col min="1" max="1" width="5.140625" bestFit="1" customWidth="1"/>
    <col min="2" max="2" width="14.42578125" customWidth="1"/>
    <col min="3" max="3" width="36.42578125" bestFit="1" customWidth="1"/>
    <col min="4" max="4" width="3.140625" customWidth="1"/>
    <col min="5" max="5" width="3.28515625" customWidth="1"/>
    <col min="6" max="6" width="5.28515625" customWidth="1"/>
    <col min="7" max="8" width="3.42578125" customWidth="1"/>
    <col min="9" max="9" width="5.5703125" customWidth="1"/>
    <col min="10" max="10" width="4.140625" customWidth="1"/>
    <col min="11" max="12" width="3.140625" customWidth="1"/>
    <col min="13" max="13" width="5.7109375" customWidth="1"/>
    <col min="14" max="14" width="4.42578125" customWidth="1"/>
    <col min="15" max="15" width="6.42578125" customWidth="1"/>
    <col min="16" max="16" width="5.42578125" customWidth="1"/>
    <col min="17" max="18" width="6.85546875" customWidth="1"/>
    <col min="19" max="19" width="11.5703125" bestFit="1" customWidth="1"/>
  </cols>
  <sheetData>
    <row r="1" spans="1:19">
      <c r="A1" s="33"/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 t="s">
        <v>1</v>
      </c>
      <c r="P1" s="35"/>
      <c r="Q1" s="35"/>
      <c r="R1" s="35"/>
      <c r="S1" s="35"/>
    </row>
    <row r="2" spans="1:19">
      <c r="A2" s="33"/>
      <c r="B2" s="33"/>
      <c r="C2" s="36" t="s">
        <v>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 t="s">
        <v>3</v>
      </c>
      <c r="P2" s="35"/>
      <c r="Q2" s="35"/>
      <c r="R2" s="35"/>
      <c r="S2" s="35"/>
    </row>
    <row r="3" spans="1:19">
      <c r="A3" s="33"/>
      <c r="B3" s="33"/>
      <c r="C3" s="36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 t="s">
        <v>5</v>
      </c>
      <c r="P3" s="35"/>
      <c r="Q3" s="35"/>
      <c r="R3" s="35"/>
      <c r="S3" s="35"/>
    </row>
    <row r="4" spans="1:19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3"/>
      <c r="P4" s="33"/>
      <c r="Q4" s="33"/>
      <c r="R4" s="33"/>
      <c r="S4" s="33"/>
    </row>
    <row r="5" spans="1:19">
      <c r="A5" s="37" t="s">
        <v>6</v>
      </c>
      <c r="B5" s="37"/>
      <c r="C5" s="37"/>
      <c r="D5" s="37" t="s">
        <v>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1"/>
      <c r="S5" s="32"/>
    </row>
    <row r="6" spans="1:19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2"/>
      <c r="S6" s="31"/>
    </row>
    <row r="7" spans="1:19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 t="s">
        <v>9</v>
      </c>
      <c r="L7" s="37"/>
      <c r="M7" s="37"/>
      <c r="N7" s="37"/>
      <c r="O7" s="37"/>
      <c r="P7" s="1"/>
      <c r="Q7" s="37" t="s">
        <v>10</v>
      </c>
      <c r="R7" s="37"/>
      <c r="S7" s="37"/>
    </row>
    <row r="8" spans="1:19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45">
      <c r="A9" s="40" t="s">
        <v>11</v>
      </c>
      <c r="B9" s="40" t="s">
        <v>12</v>
      </c>
      <c r="C9" s="40" t="s">
        <v>13</v>
      </c>
      <c r="D9" s="42" t="s">
        <v>14</v>
      </c>
      <c r="E9" s="43"/>
      <c r="F9" s="43"/>
      <c r="G9" s="43"/>
      <c r="H9" s="43"/>
      <c r="I9" s="3"/>
      <c r="J9" s="3"/>
      <c r="K9" s="42" t="s">
        <v>15</v>
      </c>
      <c r="L9" s="43"/>
      <c r="M9" s="43"/>
      <c r="N9" s="43"/>
      <c r="O9" s="4"/>
      <c r="P9" s="5"/>
      <c r="Q9" s="6" t="s">
        <v>16</v>
      </c>
      <c r="R9" s="6" t="s">
        <v>17</v>
      </c>
      <c r="S9" s="7" t="s">
        <v>18</v>
      </c>
    </row>
    <row r="10" spans="1:19" ht="45">
      <c r="A10" s="41"/>
      <c r="B10" s="41"/>
      <c r="C10" s="41"/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9">
        <v>0.05</v>
      </c>
      <c r="K10" s="8" t="s">
        <v>25</v>
      </c>
      <c r="L10" s="8" t="s">
        <v>26</v>
      </c>
      <c r="M10" s="8" t="s">
        <v>27</v>
      </c>
      <c r="N10" s="8" t="s">
        <v>28</v>
      </c>
      <c r="O10" s="10" t="s">
        <v>29</v>
      </c>
      <c r="P10" s="11">
        <v>0.2</v>
      </c>
      <c r="Q10" s="10" t="s">
        <v>30</v>
      </c>
      <c r="R10" s="10" t="s">
        <v>31</v>
      </c>
      <c r="S10" s="12" t="s">
        <v>32</v>
      </c>
    </row>
    <row r="11" spans="1:19">
      <c r="A11" s="20">
        <v>1</v>
      </c>
      <c r="B11" s="14">
        <v>101519001</v>
      </c>
      <c r="C11" s="14" t="s">
        <v>46</v>
      </c>
      <c r="D11" s="15">
        <v>9</v>
      </c>
      <c r="E11" s="15">
        <v>10</v>
      </c>
      <c r="F11" s="15">
        <v>10</v>
      </c>
      <c r="G11" s="15">
        <v>10</v>
      </c>
      <c r="H11" s="15">
        <v>10</v>
      </c>
      <c r="I11" s="17">
        <f t="shared" ref="I11:I29" si="0">D11+E11+F11+G11+H11</f>
        <v>49</v>
      </c>
      <c r="J11" s="8">
        <f t="shared" ref="J11:J29" si="1">(5*I11)/50</f>
        <v>4.9000000000000004</v>
      </c>
      <c r="K11" s="18">
        <v>6.5</v>
      </c>
      <c r="L11" s="18">
        <v>6.5</v>
      </c>
      <c r="M11" s="8">
        <v>8</v>
      </c>
      <c r="N11" s="8">
        <v>8</v>
      </c>
      <c r="O11" s="17">
        <f t="shared" ref="O11:O28" si="2">SUM(K11+L11+M11+N11)</f>
        <v>29</v>
      </c>
      <c r="P11" s="8">
        <f t="shared" ref="P11:P29" si="3" xml:space="preserve"> (20*O11)/40</f>
        <v>14.5</v>
      </c>
      <c r="Q11" s="15">
        <v>18</v>
      </c>
      <c r="R11" s="15">
        <v>29</v>
      </c>
      <c r="S11" s="29">
        <f t="shared" ref="S11:S29" si="4">J11+P11+Q11+R11</f>
        <v>66.400000000000006</v>
      </c>
    </row>
    <row r="12" spans="1:19">
      <c r="A12" s="20">
        <f t="shared" ref="A12:A26" si="5">SUM(A11+1)</f>
        <v>2</v>
      </c>
      <c r="B12" s="14">
        <v>101519031</v>
      </c>
      <c r="C12" s="14" t="s">
        <v>47</v>
      </c>
      <c r="D12" s="15">
        <v>7</v>
      </c>
      <c r="E12" s="15">
        <v>5</v>
      </c>
      <c r="F12" s="15">
        <v>10</v>
      </c>
      <c r="G12" s="15">
        <v>10</v>
      </c>
      <c r="H12" s="15">
        <v>10</v>
      </c>
      <c r="I12" s="17">
        <f t="shared" si="0"/>
        <v>42</v>
      </c>
      <c r="J12" s="8">
        <f t="shared" si="1"/>
        <v>4.2</v>
      </c>
      <c r="K12" s="18">
        <v>6.5</v>
      </c>
      <c r="L12" s="18">
        <v>6.5</v>
      </c>
      <c r="M12" s="8">
        <v>10</v>
      </c>
      <c r="N12" s="8">
        <v>10</v>
      </c>
      <c r="O12" s="17">
        <f t="shared" si="2"/>
        <v>33</v>
      </c>
      <c r="P12" s="8">
        <f t="shared" si="3"/>
        <v>16.5</v>
      </c>
      <c r="Q12" s="15">
        <v>24.75</v>
      </c>
      <c r="R12" s="15">
        <v>45</v>
      </c>
      <c r="S12" s="29">
        <f t="shared" si="4"/>
        <v>90.45</v>
      </c>
    </row>
    <row r="13" spans="1:19">
      <c r="A13" s="20">
        <f t="shared" si="5"/>
        <v>3</v>
      </c>
      <c r="B13" s="14">
        <v>101519159</v>
      </c>
      <c r="C13" s="14" t="s">
        <v>48</v>
      </c>
      <c r="D13" s="15">
        <v>8</v>
      </c>
      <c r="E13" s="15">
        <v>2.5</v>
      </c>
      <c r="F13" s="16">
        <v>4.2857142857142856</v>
      </c>
      <c r="G13" s="15">
        <v>10</v>
      </c>
      <c r="H13" s="15">
        <v>10</v>
      </c>
      <c r="I13" s="17">
        <f>D13+E13+F13+G13+H13</f>
        <v>34.785714285714285</v>
      </c>
      <c r="J13" s="8">
        <f t="shared" si="1"/>
        <v>3.4785714285714282</v>
      </c>
      <c r="K13" s="18">
        <v>7</v>
      </c>
      <c r="L13" s="18">
        <v>7</v>
      </c>
      <c r="M13" s="8">
        <v>8</v>
      </c>
      <c r="N13" s="8">
        <v>8</v>
      </c>
      <c r="O13" s="17">
        <f t="shared" si="2"/>
        <v>30</v>
      </c>
      <c r="P13" s="8">
        <f t="shared" si="3"/>
        <v>15</v>
      </c>
      <c r="Q13" s="15">
        <v>13.5</v>
      </c>
      <c r="R13" s="15">
        <v>35</v>
      </c>
      <c r="S13" s="29">
        <f t="shared" si="4"/>
        <v>66.978571428571428</v>
      </c>
    </row>
    <row r="14" spans="1:19">
      <c r="A14" s="20">
        <f t="shared" si="5"/>
        <v>4</v>
      </c>
      <c r="B14" s="14">
        <v>101519161</v>
      </c>
      <c r="C14" s="14" t="s">
        <v>49</v>
      </c>
      <c r="D14" s="15">
        <v>7</v>
      </c>
      <c r="E14" s="15">
        <v>5</v>
      </c>
      <c r="F14" s="16">
        <v>8.5714285714285712</v>
      </c>
      <c r="G14" s="15">
        <v>10</v>
      </c>
      <c r="H14" s="15">
        <v>10</v>
      </c>
      <c r="I14" s="17">
        <f t="shared" si="0"/>
        <v>40.571428571428569</v>
      </c>
      <c r="J14" s="8">
        <f>(5*I14)/50</f>
        <v>4.0571428571428569</v>
      </c>
      <c r="K14" s="18">
        <v>7</v>
      </c>
      <c r="L14" s="18">
        <v>7</v>
      </c>
      <c r="M14" s="8">
        <v>3</v>
      </c>
      <c r="N14" s="8">
        <v>3</v>
      </c>
      <c r="O14" s="17">
        <f t="shared" si="2"/>
        <v>20</v>
      </c>
      <c r="P14" s="8">
        <f t="shared" si="3"/>
        <v>10</v>
      </c>
      <c r="Q14" s="15">
        <v>16.25</v>
      </c>
      <c r="R14" s="15">
        <v>36.5</v>
      </c>
      <c r="S14" s="29">
        <f t="shared" si="4"/>
        <v>66.80714285714285</v>
      </c>
    </row>
    <row r="15" spans="1:19">
      <c r="A15" s="20">
        <f t="shared" si="5"/>
        <v>5</v>
      </c>
      <c r="B15" s="14">
        <v>101519164</v>
      </c>
      <c r="C15" s="14" t="s">
        <v>50</v>
      </c>
      <c r="D15" s="15">
        <v>7</v>
      </c>
      <c r="E15" s="15">
        <v>2</v>
      </c>
      <c r="F15" s="16">
        <v>7.8571428571428568</v>
      </c>
      <c r="G15" s="15">
        <v>10</v>
      </c>
      <c r="H15" s="15">
        <v>10</v>
      </c>
      <c r="I15" s="17">
        <f t="shared" si="0"/>
        <v>36.857142857142861</v>
      </c>
      <c r="J15" s="8">
        <f t="shared" si="1"/>
        <v>3.6857142857142859</v>
      </c>
      <c r="K15" s="18">
        <v>7</v>
      </c>
      <c r="L15" s="18">
        <v>7</v>
      </c>
      <c r="M15" s="8">
        <v>10</v>
      </c>
      <c r="N15" s="8">
        <v>10</v>
      </c>
      <c r="O15" s="17">
        <f t="shared" si="2"/>
        <v>34</v>
      </c>
      <c r="P15" s="8">
        <f xml:space="preserve"> (20*O15)/40</f>
        <v>17</v>
      </c>
      <c r="Q15" s="15">
        <v>24</v>
      </c>
      <c r="R15" s="15">
        <v>47</v>
      </c>
      <c r="S15" s="29">
        <f t="shared" si="4"/>
        <v>91.685714285714283</v>
      </c>
    </row>
    <row r="16" spans="1:19">
      <c r="A16" s="20">
        <f t="shared" si="5"/>
        <v>6</v>
      </c>
      <c r="B16" s="14">
        <v>101519171</v>
      </c>
      <c r="C16" s="14" t="s">
        <v>51</v>
      </c>
      <c r="D16" s="15">
        <v>10</v>
      </c>
      <c r="E16" s="15">
        <v>2</v>
      </c>
      <c r="F16" s="15">
        <v>10</v>
      </c>
      <c r="G16" s="15">
        <v>10</v>
      </c>
      <c r="H16" s="15">
        <v>10</v>
      </c>
      <c r="I16" s="17">
        <f t="shared" si="0"/>
        <v>42</v>
      </c>
      <c r="J16" s="8">
        <f t="shared" si="1"/>
        <v>4.2</v>
      </c>
      <c r="K16" s="18">
        <v>7</v>
      </c>
      <c r="L16" s="18">
        <v>7</v>
      </c>
      <c r="M16" s="8">
        <v>5</v>
      </c>
      <c r="N16" s="8">
        <v>5</v>
      </c>
      <c r="O16" s="17">
        <f t="shared" si="2"/>
        <v>24</v>
      </c>
      <c r="P16" s="8">
        <f t="shared" si="3"/>
        <v>12</v>
      </c>
      <c r="Q16" s="15">
        <v>11.5</v>
      </c>
      <c r="R16" s="15">
        <v>41</v>
      </c>
      <c r="S16" s="29">
        <f t="shared" si="4"/>
        <v>68.7</v>
      </c>
    </row>
    <row r="17" spans="1:19">
      <c r="A17" s="20">
        <f t="shared" si="5"/>
        <v>7</v>
      </c>
      <c r="B17" s="14">
        <v>111619024</v>
      </c>
      <c r="C17" s="14" t="s">
        <v>52</v>
      </c>
      <c r="D17" s="15">
        <v>6.5</v>
      </c>
      <c r="E17" s="15">
        <v>3.5</v>
      </c>
      <c r="F17" s="16">
        <v>9.2857142857142865</v>
      </c>
      <c r="G17" s="15">
        <v>10</v>
      </c>
      <c r="H17" s="8">
        <v>4</v>
      </c>
      <c r="I17" s="17">
        <f>D17+E17+F17+G17+H17</f>
        <v>33.285714285714285</v>
      </c>
      <c r="J17" s="8">
        <f t="shared" si="1"/>
        <v>3.3285714285714283</v>
      </c>
      <c r="K17" s="18">
        <v>5</v>
      </c>
      <c r="L17" s="18">
        <v>5</v>
      </c>
      <c r="M17" s="8">
        <v>8</v>
      </c>
      <c r="N17" s="8">
        <v>8</v>
      </c>
      <c r="O17" s="17">
        <f t="shared" si="2"/>
        <v>26</v>
      </c>
      <c r="P17" s="8">
        <f t="shared" si="3"/>
        <v>13</v>
      </c>
      <c r="Q17" s="15">
        <v>10.25</v>
      </c>
      <c r="R17" s="15">
        <v>31</v>
      </c>
      <c r="S17" s="29">
        <f t="shared" si="4"/>
        <v>57.578571428571429</v>
      </c>
    </row>
    <row r="18" spans="1:19">
      <c r="A18" s="20">
        <f t="shared" si="5"/>
        <v>8</v>
      </c>
      <c r="B18" s="14">
        <v>111619038</v>
      </c>
      <c r="C18" s="14" t="s">
        <v>53</v>
      </c>
      <c r="D18" s="15">
        <v>10</v>
      </c>
      <c r="E18" s="15">
        <v>8</v>
      </c>
      <c r="F18" s="15">
        <v>10</v>
      </c>
      <c r="G18" s="15">
        <v>10</v>
      </c>
      <c r="H18" s="8">
        <v>9</v>
      </c>
      <c r="I18" s="17">
        <f t="shared" si="0"/>
        <v>47</v>
      </c>
      <c r="J18" s="8">
        <f t="shared" si="1"/>
        <v>4.7</v>
      </c>
      <c r="K18" s="18">
        <v>5</v>
      </c>
      <c r="L18" s="18">
        <v>5</v>
      </c>
      <c r="M18" s="8">
        <v>8</v>
      </c>
      <c r="N18" s="8">
        <v>8</v>
      </c>
      <c r="O18" s="17">
        <f>SUM(K18+L18+M18+N18)</f>
        <v>26</v>
      </c>
      <c r="P18" s="8">
        <f t="shared" si="3"/>
        <v>13</v>
      </c>
      <c r="Q18" s="15">
        <v>20.5</v>
      </c>
      <c r="R18" s="15">
        <v>44</v>
      </c>
      <c r="S18" s="29">
        <f t="shared" si="4"/>
        <v>82.2</v>
      </c>
    </row>
    <row r="19" spans="1:19">
      <c r="A19" s="20">
        <f t="shared" si="5"/>
        <v>9</v>
      </c>
      <c r="B19" s="14">
        <v>111619136</v>
      </c>
      <c r="C19" s="14" t="s">
        <v>54</v>
      </c>
      <c r="D19" s="15">
        <v>8</v>
      </c>
      <c r="E19" s="15">
        <v>5</v>
      </c>
      <c r="F19" s="16">
        <v>5.7142857142857144</v>
      </c>
      <c r="G19" s="15">
        <v>5</v>
      </c>
      <c r="H19" s="8">
        <v>5.5</v>
      </c>
      <c r="I19" s="17">
        <f t="shared" si="0"/>
        <v>29.214285714285715</v>
      </c>
      <c r="J19" s="8">
        <f t="shared" si="1"/>
        <v>2.9214285714285717</v>
      </c>
      <c r="K19" s="18">
        <v>8</v>
      </c>
      <c r="L19" s="18">
        <v>8</v>
      </c>
      <c r="M19" s="8">
        <v>5</v>
      </c>
      <c r="N19" s="8">
        <v>5</v>
      </c>
      <c r="O19" s="17">
        <f t="shared" si="2"/>
        <v>26</v>
      </c>
      <c r="P19" s="8">
        <f t="shared" si="3"/>
        <v>13</v>
      </c>
      <c r="Q19" s="15">
        <v>13.75</v>
      </c>
      <c r="R19" s="15">
        <v>24</v>
      </c>
      <c r="S19" s="29">
        <f t="shared" si="4"/>
        <v>53.671428571428571</v>
      </c>
    </row>
    <row r="20" spans="1:19">
      <c r="A20" s="20">
        <f t="shared" si="5"/>
        <v>10</v>
      </c>
      <c r="B20" s="14">
        <v>111619154</v>
      </c>
      <c r="C20" s="14" t="s">
        <v>55</v>
      </c>
      <c r="D20" s="15">
        <v>7</v>
      </c>
      <c r="E20" s="15">
        <v>5.5</v>
      </c>
      <c r="F20" s="15">
        <v>10</v>
      </c>
      <c r="G20" s="15">
        <v>10</v>
      </c>
      <c r="H20" s="8">
        <v>5</v>
      </c>
      <c r="I20" s="17">
        <f t="shared" si="0"/>
        <v>37.5</v>
      </c>
      <c r="J20" s="8">
        <f t="shared" si="1"/>
        <v>3.75</v>
      </c>
      <c r="K20" s="18">
        <v>6</v>
      </c>
      <c r="L20" s="18">
        <v>6</v>
      </c>
      <c r="M20" s="8">
        <v>6</v>
      </c>
      <c r="N20" s="8">
        <v>6</v>
      </c>
      <c r="O20" s="17">
        <f t="shared" si="2"/>
        <v>24</v>
      </c>
      <c r="P20" s="8">
        <f t="shared" si="3"/>
        <v>12</v>
      </c>
      <c r="Q20" s="15">
        <v>12.75</v>
      </c>
      <c r="R20" s="15">
        <v>29</v>
      </c>
      <c r="S20" s="29">
        <f t="shared" si="4"/>
        <v>57.5</v>
      </c>
    </row>
    <row r="21" spans="1:19">
      <c r="A21" s="20">
        <f t="shared" si="5"/>
        <v>11</v>
      </c>
      <c r="B21" s="14">
        <v>111619156</v>
      </c>
      <c r="C21" s="14" t="s">
        <v>56</v>
      </c>
      <c r="D21" s="15">
        <v>9</v>
      </c>
      <c r="E21" s="15">
        <v>8.5</v>
      </c>
      <c r="F21" s="16">
        <v>7.1428571428571432</v>
      </c>
      <c r="G21" s="15">
        <v>10</v>
      </c>
      <c r="H21" s="8">
        <v>10</v>
      </c>
      <c r="I21" s="17">
        <f t="shared" si="0"/>
        <v>44.642857142857139</v>
      </c>
      <c r="J21" s="8">
        <f t="shared" si="1"/>
        <v>4.4642857142857135</v>
      </c>
      <c r="K21" s="18">
        <v>6</v>
      </c>
      <c r="L21" s="18">
        <v>6</v>
      </c>
      <c r="M21" s="8">
        <v>9</v>
      </c>
      <c r="N21" s="8">
        <v>9</v>
      </c>
      <c r="O21" s="17">
        <f t="shared" si="2"/>
        <v>30</v>
      </c>
      <c r="P21" s="8">
        <f t="shared" si="3"/>
        <v>15</v>
      </c>
      <c r="Q21" s="15">
        <v>15</v>
      </c>
      <c r="R21" s="15">
        <v>33.5</v>
      </c>
      <c r="S21" s="29">
        <f t="shared" si="4"/>
        <v>67.964285714285722</v>
      </c>
    </row>
    <row r="22" spans="1:19">
      <c r="A22" s="20">
        <f t="shared" si="5"/>
        <v>12</v>
      </c>
      <c r="B22" s="14">
        <v>111619163</v>
      </c>
      <c r="C22" s="14" t="s">
        <v>57</v>
      </c>
      <c r="D22" s="15">
        <v>8</v>
      </c>
      <c r="E22" s="15">
        <v>7.5</v>
      </c>
      <c r="F22" s="15">
        <v>10</v>
      </c>
      <c r="G22" s="15">
        <v>5</v>
      </c>
      <c r="H22" s="8">
        <v>5</v>
      </c>
      <c r="I22" s="17">
        <f t="shared" si="0"/>
        <v>35.5</v>
      </c>
      <c r="J22" s="8">
        <f t="shared" si="1"/>
        <v>3.55</v>
      </c>
      <c r="K22" s="18">
        <v>5</v>
      </c>
      <c r="L22" s="18">
        <v>5</v>
      </c>
      <c r="M22" s="8">
        <v>9</v>
      </c>
      <c r="N22" s="8">
        <v>9</v>
      </c>
      <c r="O22" s="17">
        <f t="shared" si="2"/>
        <v>28</v>
      </c>
      <c r="P22" s="8">
        <f t="shared" si="3"/>
        <v>14</v>
      </c>
      <c r="Q22" s="15">
        <v>20</v>
      </c>
      <c r="R22" s="15">
        <v>30.5</v>
      </c>
      <c r="S22" s="29">
        <f t="shared" si="4"/>
        <v>68.05</v>
      </c>
    </row>
    <row r="23" spans="1:19">
      <c r="A23" s="20">
        <f t="shared" si="5"/>
        <v>13</v>
      </c>
      <c r="B23" s="14">
        <v>111619176</v>
      </c>
      <c r="C23" s="14" t="s">
        <v>58</v>
      </c>
      <c r="D23" s="15">
        <v>5</v>
      </c>
      <c r="E23" s="15">
        <v>5.5</v>
      </c>
      <c r="F23" s="16">
        <v>8.5714285714285712</v>
      </c>
      <c r="G23" s="15">
        <v>5</v>
      </c>
      <c r="H23" s="8">
        <v>6</v>
      </c>
      <c r="I23" s="17">
        <f t="shared" si="0"/>
        <v>30.071428571428569</v>
      </c>
      <c r="J23" s="8">
        <f>(5*I23)/50</f>
        <v>3.0071428571428567</v>
      </c>
      <c r="K23" s="18">
        <v>8</v>
      </c>
      <c r="L23" s="18">
        <v>8</v>
      </c>
      <c r="M23" s="8">
        <v>7</v>
      </c>
      <c r="N23" s="8">
        <v>7</v>
      </c>
      <c r="O23" s="17">
        <f t="shared" si="2"/>
        <v>30</v>
      </c>
      <c r="P23" s="8">
        <f xml:space="preserve"> (20*O23)/40</f>
        <v>15</v>
      </c>
      <c r="Q23" s="15">
        <v>8</v>
      </c>
      <c r="R23" s="15">
        <v>26</v>
      </c>
      <c r="S23" s="29">
        <f t="shared" si="4"/>
        <v>52.007142857142853</v>
      </c>
    </row>
    <row r="24" spans="1:19">
      <c r="A24" s="20">
        <f t="shared" si="5"/>
        <v>14</v>
      </c>
      <c r="B24" s="14">
        <v>111619199</v>
      </c>
      <c r="C24" s="14" t="s">
        <v>59</v>
      </c>
      <c r="D24" s="15">
        <v>9</v>
      </c>
      <c r="E24" s="15">
        <v>7.5</v>
      </c>
      <c r="F24" s="15">
        <v>10</v>
      </c>
      <c r="G24" s="15">
        <v>8.5</v>
      </c>
      <c r="H24" s="8">
        <v>10</v>
      </c>
      <c r="I24" s="17">
        <f t="shared" si="0"/>
        <v>45</v>
      </c>
      <c r="J24" s="8">
        <f t="shared" si="1"/>
        <v>4.5</v>
      </c>
      <c r="K24" s="18">
        <v>6.5</v>
      </c>
      <c r="L24" s="18">
        <v>6.5</v>
      </c>
      <c r="M24" s="8">
        <v>10</v>
      </c>
      <c r="N24" s="8">
        <v>10</v>
      </c>
      <c r="O24" s="17">
        <f t="shared" si="2"/>
        <v>33</v>
      </c>
      <c r="P24" s="8">
        <f t="shared" si="3"/>
        <v>16.5</v>
      </c>
      <c r="Q24" s="15">
        <v>20</v>
      </c>
      <c r="R24" s="15">
        <v>49</v>
      </c>
      <c r="S24" s="29">
        <f t="shared" si="4"/>
        <v>90</v>
      </c>
    </row>
    <row r="25" spans="1:19">
      <c r="A25" s="20">
        <f t="shared" si="5"/>
        <v>15</v>
      </c>
      <c r="B25" s="14">
        <v>111619212</v>
      </c>
      <c r="C25" s="14" t="s">
        <v>60</v>
      </c>
      <c r="D25" s="15">
        <v>10</v>
      </c>
      <c r="E25" s="15">
        <v>10</v>
      </c>
      <c r="F25" s="16">
        <v>7.1428571428571432</v>
      </c>
      <c r="G25" s="15">
        <v>8</v>
      </c>
      <c r="H25" s="15">
        <v>10</v>
      </c>
      <c r="I25" s="17">
        <f t="shared" si="0"/>
        <v>45.142857142857139</v>
      </c>
      <c r="J25" s="8">
        <f t="shared" si="1"/>
        <v>4.5142857142857142</v>
      </c>
      <c r="K25" s="24">
        <v>8</v>
      </c>
      <c r="L25" s="24">
        <v>8</v>
      </c>
      <c r="M25" s="8">
        <v>10</v>
      </c>
      <c r="N25" s="8">
        <v>10</v>
      </c>
      <c r="O25" s="17">
        <f t="shared" si="2"/>
        <v>36</v>
      </c>
      <c r="P25" s="8">
        <f t="shared" si="3"/>
        <v>18</v>
      </c>
      <c r="Q25" s="15">
        <v>20</v>
      </c>
      <c r="R25" s="15">
        <v>28</v>
      </c>
      <c r="S25" s="29">
        <f t="shared" si="4"/>
        <v>70.514285714285705</v>
      </c>
    </row>
    <row r="26" spans="1:19">
      <c r="A26" s="20">
        <f t="shared" si="5"/>
        <v>16</v>
      </c>
      <c r="B26" s="14">
        <v>111619260</v>
      </c>
      <c r="C26" s="14" t="s">
        <v>61</v>
      </c>
      <c r="D26" s="15">
        <v>1</v>
      </c>
      <c r="E26" s="15">
        <v>1</v>
      </c>
      <c r="F26" s="16">
        <v>7.1428571428571432</v>
      </c>
      <c r="G26" s="15">
        <v>1</v>
      </c>
      <c r="H26" s="8">
        <v>1</v>
      </c>
      <c r="I26" s="17">
        <f t="shared" si="0"/>
        <v>11.142857142857142</v>
      </c>
      <c r="J26" s="8">
        <f t="shared" si="1"/>
        <v>1.1142857142857141</v>
      </c>
      <c r="K26" s="18">
        <v>6.5</v>
      </c>
      <c r="L26" s="18">
        <v>6.5</v>
      </c>
      <c r="M26" s="8">
        <v>3</v>
      </c>
      <c r="N26" s="8">
        <v>3</v>
      </c>
      <c r="O26" s="17">
        <f t="shared" si="2"/>
        <v>19</v>
      </c>
      <c r="P26" s="8">
        <f t="shared" si="3"/>
        <v>9.5</v>
      </c>
      <c r="Q26" s="15">
        <v>13.5</v>
      </c>
      <c r="R26" s="15">
        <v>16</v>
      </c>
      <c r="S26" s="29">
        <f t="shared" si="4"/>
        <v>40.114285714285714</v>
      </c>
    </row>
    <row r="27" spans="1:19" s="28" customFormat="1">
      <c r="A27" s="22">
        <v>17</v>
      </c>
      <c r="B27" s="23">
        <v>111619254</v>
      </c>
      <c r="C27" s="23" t="s">
        <v>62</v>
      </c>
      <c r="D27" s="24">
        <v>8</v>
      </c>
      <c r="E27" s="24">
        <v>7.5</v>
      </c>
      <c r="F27" s="25">
        <v>7.1428571428571432</v>
      </c>
      <c r="G27" s="15">
        <v>10</v>
      </c>
      <c r="H27" s="26">
        <v>8</v>
      </c>
      <c r="I27" s="17">
        <f t="shared" si="0"/>
        <v>40.642857142857139</v>
      </c>
      <c r="J27" s="8">
        <f t="shared" si="1"/>
        <v>4.0642857142857141</v>
      </c>
      <c r="K27" s="18">
        <v>6.5</v>
      </c>
      <c r="L27" s="18">
        <v>6.5</v>
      </c>
      <c r="M27" s="26">
        <v>5</v>
      </c>
      <c r="N27" s="26">
        <v>5</v>
      </c>
      <c r="O27" s="17">
        <f t="shared" si="2"/>
        <v>23</v>
      </c>
      <c r="P27" s="8">
        <f t="shared" si="3"/>
        <v>11.5</v>
      </c>
      <c r="Q27" s="27">
        <v>16.25</v>
      </c>
      <c r="R27" s="15">
        <v>37</v>
      </c>
      <c r="S27" s="29">
        <f t="shared" si="4"/>
        <v>68.814285714285717</v>
      </c>
    </row>
    <row r="28" spans="1:19">
      <c r="A28" s="20">
        <v>18</v>
      </c>
      <c r="B28" s="14">
        <v>111619261</v>
      </c>
      <c r="C28" s="14" t="s">
        <v>63</v>
      </c>
      <c r="D28" s="15">
        <v>6</v>
      </c>
      <c r="E28" s="15">
        <v>10</v>
      </c>
      <c r="F28" s="8">
        <v>8</v>
      </c>
      <c r="G28" s="15">
        <v>10</v>
      </c>
      <c r="H28" s="8">
        <v>9</v>
      </c>
      <c r="I28" s="17">
        <f t="shared" si="0"/>
        <v>43</v>
      </c>
      <c r="J28" s="8">
        <f t="shared" si="1"/>
        <v>4.3</v>
      </c>
      <c r="K28" s="18">
        <v>6</v>
      </c>
      <c r="L28" s="18">
        <v>6</v>
      </c>
      <c r="M28" s="8">
        <v>8</v>
      </c>
      <c r="N28" s="8">
        <v>8</v>
      </c>
      <c r="O28" s="17">
        <f t="shared" si="2"/>
        <v>28</v>
      </c>
      <c r="P28" s="8">
        <f t="shared" si="3"/>
        <v>14</v>
      </c>
      <c r="Q28" s="15">
        <v>15</v>
      </c>
      <c r="R28" s="15">
        <v>28.5</v>
      </c>
      <c r="S28" s="29">
        <f t="shared" si="4"/>
        <v>61.8</v>
      </c>
    </row>
    <row r="29" spans="1:19" s="28" customFormat="1">
      <c r="A29" s="22">
        <f>SUM(A28+1)</f>
        <v>19</v>
      </c>
      <c r="B29" s="23">
        <v>12017019238</v>
      </c>
      <c r="C29" s="23" t="s">
        <v>64</v>
      </c>
      <c r="D29" s="24">
        <v>5</v>
      </c>
      <c r="E29" s="24">
        <v>5</v>
      </c>
      <c r="F29" s="25">
        <v>10</v>
      </c>
      <c r="G29" s="15">
        <v>10</v>
      </c>
      <c r="H29" s="15">
        <v>10</v>
      </c>
      <c r="I29" s="17">
        <f t="shared" si="0"/>
        <v>40</v>
      </c>
      <c r="J29" s="8">
        <f t="shared" si="1"/>
        <v>4</v>
      </c>
      <c r="K29" s="24">
        <v>7</v>
      </c>
      <c r="L29" s="24">
        <v>7</v>
      </c>
      <c r="M29" s="26">
        <v>8</v>
      </c>
      <c r="N29" s="26">
        <v>8</v>
      </c>
      <c r="O29" s="17">
        <f>SUM(K29+L29+M29+N29)</f>
        <v>30</v>
      </c>
      <c r="P29" s="8">
        <f t="shared" si="3"/>
        <v>15</v>
      </c>
      <c r="Q29" s="24">
        <v>10</v>
      </c>
      <c r="R29" s="15">
        <v>33</v>
      </c>
      <c r="S29" s="29">
        <f t="shared" si="4"/>
        <v>62</v>
      </c>
    </row>
    <row r="30" spans="1:1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>
      <c r="A33" s="38" t="s">
        <v>65</v>
      </c>
      <c r="B33" s="38"/>
      <c r="C33" s="38"/>
      <c r="D33" s="38"/>
      <c r="E33" s="38"/>
      <c r="F33" s="38"/>
      <c r="G33" s="38"/>
      <c r="H33" s="38"/>
      <c r="I33" s="38"/>
      <c r="J33" s="38"/>
      <c r="K33" s="38" t="s">
        <v>66</v>
      </c>
      <c r="L33" s="38"/>
      <c r="M33" s="38"/>
      <c r="N33" s="38"/>
      <c r="O33" s="38"/>
      <c r="P33" s="2"/>
      <c r="Q33" s="33"/>
      <c r="R33" s="33"/>
      <c r="S33" s="33"/>
    </row>
    <row r="34" spans="1:19">
      <c r="A34" s="38" t="s">
        <v>67</v>
      </c>
      <c r="B34" s="38"/>
      <c r="C34" s="38"/>
      <c r="D34" s="38"/>
      <c r="E34" s="38"/>
      <c r="F34" s="38"/>
      <c r="G34" s="38"/>
      <c r="H34" s="38"/>
      <c r="I34" s="38"/>
      <c r="J34" s="38"/>
      <c r="K34" s="38" t="s">
        <v>68</v>
      </c>
      <c r="L34" s="38"/>
      <c r="M34" s="38"/>
      <c r="N34" s="38"/>
      <c r="O34" s="38"/>
      <c r="P34" s="2"/>
      <c r="Q34" s="33"/>
      <c r="R34" s="33"/>
      <c r="S34" s="33"/>
    </row>
    <row r="35" spans="1:19">
      <c r="I35" s="8" t="e">
        <f>E35+F35+G35+H35+#REF!</f>
        <v>#REF!</v>
      </c>
      <c r="J35" s="8" t="e">
        <f t="shared" ref="J35" si="6">(5*I35)/50</f>
        <v>#REF!</v>
      </c>
    </row>
    <row r="39" spans="1:19">
      <c r="I39" s="2"/>
      <c r="J39" s="2"/>
    </row>
    <row r="40" spans="1:19">
      <c r="I40" s="2"/>
      <c r="J40" s="2"/>
    </row>
  </sheetData>
  <mergeCells count="32">
    <mergeCell ref="A1:B3"/>
    <mergeCell ref="C1:N1"/>
    <mergeCell ref="O1:S1"/>
    <mergeCell ref="C2:N2"/>
    <mergeCell ref="O2:S2"/>
    <mergeCell ref="C3:N3"/>
    <mergeCell ref="O3:S3"/>
    <mergeCell ref="A4:B4"/>
    <mergeCell ref="C4:N4"/>
    <mergeCell ref="O4:S4"/>
    <mergeCell ref="A5:C5"/>
    <mergeCell ref="D5:Q5"/>
    <mergeCell ref="A6:C6"/>
    <mergeCell ref="D6:Q6"/>
    <mergeCell ref="A7:J7"/>
    <mergeCell ref="K7:O7"/>
    <mergeCell ref="Q7:S7"/>
    <mergeCell ref="A8:S8"/>
    <mergeCell ref="A9:A10"/>
    <mergeCell ref="B9:B10"/>
    <mergeCell ref="C9:C10"/>
    <mergeCell ref="D9:H9"/>
    <mergeCell ref="K9:N9"/>
    <mergeCell ref="A34:J34"/>
    <mergeCell ref="K34:O34"/>
    <mergeCell ref="Q34:S34"/>
    <mergeCell ref="A30:S30"/>
    <mergeCell ref="A31:S31"/>
    <mergeCell ref="A32:S32"/>
    <mergeCell ref="A33:J33"/>
    <mergeCell ref="K33:O33"/>
    <mergeCell ref="Q33:S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H</vt:lpstr>
      <vt:lpstr>BS EE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2013-02-25T07:31:34Z</dcterms:modified>
</cp:coreProperties>
</file>