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045" windowHeight="7950" activeTab="1"/>
  </bookViews>
  <sheets>
    <sheet name="Grade Summary" sheetId="1" r:id="rId1"/>
    <sheet name="Course Code" sheetId="2" r:id="rId2"/>
    <sheet name="ClassPosition" sheetId="3" r:id="rId3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Code'!$AE:$AE</definedName>
    <definedName name="Lowerrange">'Grade Summary'!$Q$2:$Q$10</definedName>
    <definedName name="_xlnm.Print_Area" localSheetId="1">'Course Code'!$A$1:$AE$46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Code'!$AD$8:$AD$48</definedName>
    <definedName name="Z_2376BC05_C5EB_11D8_84D9_00A0D214C203_.wvu.PrintArea" localSheetId="1" hidden="1">'Course Code'!$A$1:$AE$15</definedName>
  </definedNames>
  <calcPr fullCalcOnLoad="1"/>
</workbook>
</file>

<file path=xl/comments2.xml><?xml version="1.0" encoding="utf-8"?>
<comments xmlns="http://schemas.openxmlformats.org/spreadsheetml/2006/main">
  <authors>
    <author>Zafar Younas</author>
  </authors>
  <commentList>
    <comment ref="M9" authorId="0">
      <text>
        <r>
          <rPr>
            <sz val="8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<sst xmlns="http://schemas.openxmlformats.org/spreadsheetml/2006/main" count="150" uniqueCount="123">
  <si>
    <t>Name</t>
  </si>
  <si>
    <t>I.D. No.</t>
  </si>
  <si>
    <t>Total Marks</t>
  </si>
  <si>
    <t>End Term</t>
  </si>
  <si>
    <t>Sessional Total</t>
  </si>
  <si>
    <t>Mid Term</t>
  </si>
  <si>
    <t>Total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</si>
  <si>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</si>
  <si>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</si>
  <si>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</si>
  <si>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</si>
  <si>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</si>
  <si>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</si>
  <si>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</si>
  <si>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</si>
  <si>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</si>
  <si>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</si>
  <si>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</si>
  <si>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</si>
  <si>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</si>
  <si>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</si>
  <si>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</si>
  <si>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</si>
  <si>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</si>
  <si>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</si>
  <si>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</si>
  <si>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</si>
  <si>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</si>
  <si>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</si>
  <si>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</si>
  <si>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</si>
  <si>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</si>
  <si>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</si>
  <si>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</si>
  <si>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</si>
  <si>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</si>
  <si>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</si>
  <si>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</si>
  <si>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</si>
  <si>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Above</t>
  </si>
  <si>
    <t>Cutoffs</t>
  </si>
  <si>
    <t>+</t>
  </si>
  <si>
    <t>W</t>
  </si>
  <si>
    <t>I</t>
  </si>
  <si>
    <t>SA</t>
  </si>
  <si>
    <t>________________________________________________________________________</t>
  </si>
  <si>
    <t>__________</t>
  </si>
  <si>
    <t>Sr. No.</t>
  </si>
  <si>
    <t>BS-EE</t>
  </si>
  <si>
    <t>End term</t>
  </si>
  <si>
    <t>End term total</t>
  </si>
  <si>
    <t>Khan M. Nazir</t>
  </si>
  <si>
    <t>Electrical Network Analysis</t>
  </si>
  <si>
    <t>ALI SULTAN</t>
  </si>
  <si>
    <t>HUZAIFA TARIQ</t>
  </si>
  <si>
    <t>ALI AHMAD</t>
  </si>
  <si>
    <t>SYED MOHAMMAD HASNAIN SHAH</t>
  </si>
  <si>
    <t>SAYED IRFAN HAYDER</t>
  </si>
  <si>
    <t>SYED SHAHERYAR AHMED</t>
  </si>
  <si>
    <t>MUHAMMAD YASEEN HANIF</t>
  </si>
  <si>
    <t>SHOAIB ASGHAR</t>
  </si>
  <si>
    <t>MUHAMMAD JOHAR NAVEED</t>
  </si>
  <si>
    <t>ZEESHAN MUNAWAR</t>
  </si>
  <si>
    <t>SAAD ABDUL BASIT</t>
  </si>
  <si>
    <t>AHMED</t>
  </si>
  <si>
    <t>ADNAN ARSHAD ALI</t>
  </si>
  <si>
    <t>MUHAMMAD SOMAIR KHAN</t>
  </si>
  <si>
    <t>AQIB KHALID</t>
  </si>
  <si>
    <t>MUHAMMAD HOMAIR KHAN</t>
  </si>
  <si>
    <t>MUHAMMAD ISHAQ RASOOL</t>
  </si>
  <si>
    <t>MUHAMMAD ZOHAIR AMMAR</t>
  </si>
  <si>
    <t>TALHA ZAHID BUTT</t>
  </si>
  <si>
    <t>ABDUL MUNIM</t>
  </si>
  <si>
    <t>SYED YASIR ABBAS</t>
  </si>
  <si>
    <t>MUHAMMAD JAFFAR</t>
  </si>
  <si>
    <t>MUHAMMAD DANISH TAUQIR</t>
  </si>
  <si>
    <t>MUHAMMAD BILAL</t>
  </si>
  <si>
    <t>MUHAMMAD SHOAIB UR REHMAN</t>
  </si>
  <si>
    <t>ASAD AHMED KHAN</t>
  </si>
  <si>
    <t>MUHAMMAD NAEEM WARIS</t>
  </si>
  <si>
    <t>ZAIN UL ABEDINE</t>
  </si>
  <si>
    <t>ALI KHABAB KHAN</t>
  </si>
  <si>
    <t>AWAIS SABIR</t>
  </si>
  <si>
    <t>ADEEL ASLAM</t>
  </si>
  <si>
    <t>FAWAD AMJAD</t>
  </si>
  <si>
    <t>Ali Ahsen</t>
  </si>
  <si>
    <t xml:space="preserve">Assignemts </t>
  </si>
  <si>
    <t>-</t>
  </si>
  <si>
    <t>pass</t>
  </si>
  <si>
    <t>Qz</t>
  </si>
  <si>
    <t>Asg</t>
  </si>
  <si>
    <t>Avg</t>
  </si>
  <si>
    <t>;2</t>
  </si>
  <si>
    <t>Pass</t>
  </si>
  <si>
    <t>Fall 2014</t>
  </si>
  <si>
    <t>EE-212</t>
  </si>
  <si>
    <t>ADEEL ASHRAF</t>
  </si>
  <si>
    <t>ALI KAMRAN TARIQ</t>
  </si>
  <si>
    <t xml:space="preserve">MUHAMMAD ALI JAVAID </t>
  </si>
  <si>
    <t xml:space="preserve">HASHAAM RAFIQ </t>
  </si>
  <si>
    <t xml:space="preserve">WASIF SHAHZAD </t>
  </si>
  <si>
    <t xml:space="preserve">UMER YOUNAS </t>
  </si>
  <si>
    <t xml:space="preserve">AMMAR IMRAN </t>
  </si>
  <si>
    <t xml:space="preserve">MOHAMMAD MOHSIN </t>
  </si>
  <si>
    <t xml:space="preserve">ROSHAAN SAQIB </t>
  </si>
  <si>
    <t xml:space="preserve">ABDULLAH MOHSIN </t>
  </si>
  <si>
    <t xml:space="preserve">NUMAN KHAN </t>
  </si>
  <si>
    <t xml:space="preserve">HANNAN AHMED KHAN </t>
  </si>
  <si>
    <t xml:space="preserve">UMAR DRAZ KHAN </t>
  </si>
  <si>
    <t xml:space="preserve">MUHAMMAD REHAN </t>
  </si>
  <si>
    <t xml:space="preserve">GHULAM MURTAZA </t>
  </si>
  <si>
    <t xml:space="preserve">MUHAMMAD HUSNAIN </t>
  </si>
  <si>
    <t xml:space="preserve">MUHAMMAD UMAIR ASIF </t>
  </si>
  <si>
    <t xml:space="preserve">MOHAMMAD MUSTAFA MIRZA </t>
  </si>
  <si>
    <t xml:space="preserve">SADAM HUSSAIN </t>
  </si>
  <si>
    <t xml:space="preserve">USMAN TAHIR </t>
  </si>
  <si>
    <t xml:space="preserve">ADEEL ABDUL REHMAN </t>
  </si>
  <si>
    <t>NOMAN HASSAN</t>
  </si>
  <si>
    <t>NOUMAN MAJEED</t>
  </si>
  <si>
    <t>TALHAH ABDUL AZIZ</t>
  </si>
  <si>
    <t>TALAL MUSTAFA</t>
  </si>
  <si>
    <t>BILAL AHMAD</t>
  </si>
  <si>
    <t>AHMER BUTT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</si>
</sst>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;[Red]0.00"/>
    <numFmt numFmtId="167" formatCode="0;[Red]0"/>
    <numFmt numFmtId="168" formatCode="0.0;[Red]0.0"/>
    <numFmt numFmtId="169" formatCode="0.0_);\(0.0\)"/>
    <numFmt numFmtId="170" formatCode="0.00_);\(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6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sz val="11"/>
      <name val="Arial"/>
      <family val="2"/>
    </font>
    <font>
      <sz val="16"/>
      <name val="Rodchenko"/>
      <family val="0"/>
    </font>
    <font>
      <sz val="8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  <family val="0"/>
    </font>
    <font>
      <b/>
      <sz val="18"/>
      <name val="Times New Roman"/>
      <family val="1"/>
    </font>
    <font>
      <b/>
      <sz val="20"/>
      <name val="Vivian"/>
      <family val="0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sz val="8"/>
      <name val="Cambria"/>
      <family val="1"/>
    </font>
    <font>
      <sz val="11"/>
      <name val="MS Sans Serif"/>
      <family val="2"/>
    </font>
    <font>
      <b/>
      <sz val="11"/>
      <name val="Rodchenko"/>
      <family val="0"/>
    </font>
    <font>
      <b/>
      <sz val="11"/>
      <name val="Arial"/>
      <family val="2"/>
    </font>
    <font>
      <b/>
      <sz val="12"/>
      <name val="MS Sans Serif"/>
      <family val="2"/>
    </font>
    <font>
      <sz val="14"/>
      <name val="Rodchenko"/>
      <family val="0"/>
    </font>
    <font>
      <u val="single"/>
      <sz val="14"/>
      <name val="Arial Black"/>
      <family val="2"/>
    </font>
    <font>
      <sz val="14"/>
      <name val="MS Sans Serif"/>
      <family val="2"/>
    </font>
    <font>
      <sz val="11"/>
      <name val="Rodchenko"/>
      <family val="0"/>
    </font>
    <font>
      <sz val="11"/>
      <name val="Cambria"/>
      <family val="1"/>
    </font>
    <font>
      <u val="single"/>
      <sz val="11"/>
      <name val="Arial Black"/>
      <family val="2"/>
    </font>
    <font>
      <u val="single"/>
      <sz val="11"/>
      <name val="Cambria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Cambria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10"/>
      <color indexed="10"/>
      <name val="MS Sans Serif"/>
      <family val="2"/>
    </font>
    <font>
      <sz val="11"/>
      <color indexed="60"/>
      <name val="Arial"/>
      <family val="2"/>
    </font>
    <font>
      <b/>
      <sz val="10"/>
      <color indexed="30"/>
      <name val="MS Sans Serif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MS Sans Serif"/>
      <family val="2"/>
    </font>
    <font>
      <b/>
      <sz val="11"/>
      <color indexed="10"/>
      <name val="MS Sans Serif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color indexed="8"/>
      <name val="MS Sans Serif"/>
      <family val="2"/>
    </font>
    <font>
      <sz val="11"/>
      <color indexed="60"/>
      <name val="Rodchenko"/>
      <family val="0"/>
    </font>
    <font>
      <sz val="11"/>
      <color indexed="60"/>
      <name val="MS Sans Serif"/>
      <family val="2"/>
    </font>
    <font>
      <u val="single"/>
      <sz val="11"/>
      <color indexed="60"/>
      <name val="Arial Black"/>
      <family val="2"/>
    </font>
    <font>
      <b/>
      <sz val="11"/>
      <color indexed="60"/>
      <name val="Arial"/>
      <family val="2"/>
    </font>
    <font>
      <b/>
      <i/>
      <sz val="11"/>
      <color indexed="60"/>
      <name val="Arial"/>
      <family val="2"/>
    </font>
    <font>
      <b/>
      <sz val="10"/>
      <color indexed="10"/>
      <name val="Arial"/>
      <family val="2"/>
    </font>
    <font>
      <b/>
      <sz val="7.5"/>
      <color indexed="18"/>
      <name val="Arial"/>
      <family val="2"/>
    </font>
    <font>
      <sz val="14"/>
      <color indexed="18"/>
      <name val="Verdana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1"/>
      <color indexed="57"/>
      <name val="Arial"/>
      <family val="2"/>
    </font>
    <font>
      <b/>
      <sz val="11"/>
      <color indexed="60"/>
      <name val="MS Sans Serif"/>
      <family val="2"/>
    </font>
    <font>
      <b/>
      <sz val="11"/>
      <color indexed="57"/>
      <name val="MS Sans Serif"/>
      <family val="2"/>
    </font>
    <font>
      <b/>
      <sz val="11"/>
      <color indexed="10"/>
      <name val="Arial"/>
      <family val="2"/>
    </font>
    <font>
      <b/>
      <sz val="11"/>
      <color indexed="40"/>
      <name val="MS Sans Serif"/>
      <family val="2"/>
    </font>
    <font>
      <b/>
      <sz val="11"/>
      <color indexed="8"/>
      <name val="MS Sans Serif"/>
      <family val="2"/>
    </font>
    <font>
      <b/>
      <sz val="11"/>
      <color indexed="18"/>
      <name val="Verdana"/>
      <family val="2"/>
    </font>
    <font>
      <b/>
      <sz val="12"/>
      <color indexed="60"/>
      <name val="MS Sans Serif"/>
      <family val="2"/>
    </font>
    <font>
      <b/>
      <sz val="12"/>
      <color indexed="60"/>
      <name val="Arial"/>
      <family val="2"/>
    </font>
    <font>
      <b/>
      <sz val="12"/>
      <color indexed="57"/>
      <name val="MS Sans Serif"/>
      <family val="2"/>
    </font>
    <font>
      <b/>
      <sz val="12"/>
      <color indexed="30"/>
      <name val="MS Sans Serif"/>
      <family val="2"/>
    </font>
    <font>
      <b/>
      <sz val="12"/>
      <color indexed="10"/>
      <name val="MS Sans Serif"/>
      <family val="2"/>
    </font>
    <font>
      <sz val="14"/>
      <color indexed="60"/>
      <name val="Verdana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66"/>
      <name val="Verdana"/>
      <family val="2"/>
    </font>
    <font>
      <b/>
      <sz val="8"/>
      <color rgb="FF000066"/>
      <name val="Verdana"/>
      <family val="2"/>
    </font>
    <font>
      <b/>
      <sz val="10"/>
      <color rgb="FFFF0000"/>
      <name val="MS Sans Serif"/>
      <family val="2"/>
    </font>
    <font>
      <sz val="11"/>
      <color rgb="FFC00000"/>
      <name val="Arial"/>
      <family val="2"/>
    </font>
    <font>
      <b/>
      <sz val="10"/>
      <color rgb="FF0070C0"/>
      <name val="MS Sans Serif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MS Sans Serif"/>
      <family val="2"/>
    </font>
    <font>
      <b/>
      <sz val="11"/>
      <color rgb="FFFF0000"/>
      <name val="MS Sans Serif"/>
      <family val="2"/>
    </font>
    <font>
      <sz val="10"/>
      <color rgb="FF000066"/>
      <name val="Verdana"/>
      <family val="2"/>
    </font>
    <font>
      <b/>
      <sz val="10"/>
      <color rgb="FF000066"/>
      <name val="Verdana"/>
      <family val="2"/>
    </font>
    <font>
      <b/>
      <sz val="10"/>
      <color theme="1"/>
      <name val="MS Sans Serif"/>
      <family val="2"/>
    </font>
    <font>
      <sz val="11"/>
      <color rgb="FFC00000"/>
      <name val="Rodchenko"/>
      <family val="0"/>
    </font>
    <font>
      <sz val="11"/>
      <color rgb="FFC00000"/>
      <name val="MS Sans Serif"/>
      <family val="2"/>
    </font>
    <font>
      <u val="single"/>
      <sz val="11"/>
      <color rgb="FFC00000"/>
      <name val="Arial Black"/>
      <family val="2"/>
    </font>
    <font>
      <b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0"/>
      <color rgb="FFFF0000"/>
      <name val="Arial"/>
      <family val="2"/>
    </font>
    <font>
      <b/>
      <sz val="7.5"/>
      <color rgb="FF000066"/>
      <name val="Arial"/>
      <family val="2"/>
    </font>
    <font>
      <sz val="14"/>
      <color rgb="FF000066"/>
      <name val="Verdana"/>
      <family val="2"/>
    </font>
    <font>
      <b/>
      <sz val="9"/>
      <color rgb="FF000066"/>
      <name val="Arial"/>
      <family val="2"/>
    </font>
    <font>
      <sz val="14"/>
      <color rgb="FF000066"/>
      <name val="Arial"/>
      <family val="2"/>
    </font>
    <font>
      <b/>
      <sz val="11"/>
      <color rgb="FF39842C"/>
      <name val="Arial"/>
      <family val="2"/>
    </font>
    <font>
      <b/>
      <sz val="11"/>
      <color rgb="FFC00000"/>
      <name val="MS Sans Serif"/>
      <family val="2"/>
    </font>
    <font>
      <b/>
      <sz val="11"/>
      <color rgb="FF39842C"/>
      <name val="MS Sans Serif"/>
      <family val="2"/>
    </font>
    <font>
      <b/>
      <sz val="11"/>
      <color rgb="FFFF0000"/>
      <name val="Arial"/>
      <family val="2"/>
    </font>
    <font>
      <b/>
      <sz val="11"/>
      <color rgb="FF00B0F0"/>
      <name val="MS Sans Serif"/>
      <family val="2"/>
    </font>
    <font>
      <b/>
      <sz val="11"/>
      <color theme="1"/>
      <name val="MS Sans Serif"/>
      <family val="2"/>
    </font>
    <font>
      <b/>
      <sz val="11"/>
      <color rgb="FF000066"/>
      <name val="Verdana"/>
      <family val="2"/>
    </font>
    <font>
      <b/>
      <sz val="12"/>
      <color rgb="FFC00000"/>
      <name val="MS Sans Serif"/>
      <family val="2"/>
    </font>
    <font>
      <b/>
      <sz val="12"/>
      <color rgb="FFC00000"/>
      <name val="Arial"/>
      <family val="2"/>
    </font>
    <font>
      <b/>
      <sz val="12"/>
      <color rgb="FF39842C"/>
      <name val="MS Sans Serif"/>
      <family val="2"/>
    </font>
    <font>
      <b/>
      <sz val="12"/>
      <color rgb="FF0070C0"/>
      <name val="MS Sans Serif"/>
      <family val="2"/>
    </font>
    <font>
      <b/>
      <sz val="12"/>
      <color rgb="FFFF0000"/>
      <name val="MS Sans Serif"/>
      <family val="2"/>
    </font>
    <font>
      <sz val="14"/>
      <color rgb="FFC00000"/>
      <name val="Verdana"/>
      <family val="2"/>
    </font>
    <font>
      <sz val="9"/>
      <color rgb="FF000066"/>
      <name val="Arial"/>
      <family val="2"/>
    </font>
    <font>
      <sz val="9"/>
      <color rgb="FFFF0000"/>
      <name val="Arial"/>
      <family val="2"/>
    </font>
    <font>
      <b/>
      <sz val="11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 style="thin"/>
      <top style="thin"/>
      <bottom>
        <color indexed="63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>
        <color indexed="63"/>
      </left>
      <right style="thin">
        <color rgb="FF111111"/>
      </right>
      <top style="thin">
        <color rgb="FF111111"/>
      </top>
      <bottom style="thin">
        <color rgb="FF111111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</border>
    <border>
      <left style="medium">
        <color rgb="FF111111"/>
      </left>
      <right style="medium">
        <color rgb="FF111111"/>
      </right>
      <top>
        <color indexed="63"/>
      </top>
      <bottom style="medium">
        <color rgb="FF111111"/>
      </bottom>
    </border>
    <border>
      <left>
        <color indexed="63"/>
      </left>
      <right style="medium">
        <color rgb="FF111111"/>
      </right>
      <top style="medium">
        <color rgb="FF111111"/>
      </top>
      <bottom style="medium">
        <color rgb="FF111111"/>
      </bottom>
    </border>
    <border>
      <left>
        <color indexed="63"/>
      </left>
      <right style="medium">
        <color rgb="FF111111"/>
      </right>
      <top>
        <color indexed="63"/>
      </top>
      <bottom style="medium">
        <color rgb="FF1111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0" applyNumberFormat="0" applyBorder="0" applyAlignment="0" applyProtection="0"/>
    <xf numFmtId="0" fontId="113" fillId="27" borderId="1" applyNumberFormat="0" applyAlignment="0" applyProtection="0"/>
    <xf numFmtId="0" fontId="11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1" fillId="32" borderId="7" applyNumberFormat="0" applyFont="0" applyAlignment="0" applyProtection="0"/>
    <xf numFmtId="0" fontId="124" fillId="27" borderId="8" applyNumberFormat="0" applyAlignment="0" applyProtection="0"/>
    <xf numFmtId="9" fontId="1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1" fontId="17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" fontId="17" fillId="0" borderId="14" xfId="0" applyNumberFormat="1" applyFont="1" applyBorder="1" applyAlignment="1" applyProtection="1">
      <alignment horizontal="center" vertical="center"/>
      <protection locked="0"/>
    </xf>
    <xf numFmtId="1" fontId="17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1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2" fillId="34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33" borderId="19" xfId="0" applyFont="1" applyFill="1" applyBorder="1" applyAlignment="1" applyProtection="1">
      <alignment horizontal="center" vertical="center" wrapText="1"/>
      <protection/>
    </xf>
    <xf numFmtId="0" fontId="28" fillId="33" borderId="20" xfId="0" applyFont="1" applyFill="1" applyBorder="1" applyAlignment="1" applyProtection="1">
      <alignment horizontal="center" vertical="center" wrapText="1"/>
      <protection/>
    </xf>
    <xf numFmtId="1" fontId="8" fillId="33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" fontId="16" fillId="0" borderId="24" xfId="0" applyNumberFormat="1" applyFont="1" applyFill="1" applyBorder="1" applyAlignment="1">
      <alignment horizontal="center" vertical="center"/>
    </xf>
    <xf numFmtId="0" fontId="128" fillId="0" borderId="26" xfId="0" applyFont="1" applyBorder="1" applyAlignment="1">
      <alignment wrapText="1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36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28" fillId="0" borderId="28" xfId="0" applyFont="1" applyBorder="1" applyAlignment="1">
      <alignment wrapText="1"/>
    </xf>
    <xf numFmtId="0" fontId="30" fillId="0" borderId="10" xfId="0" applyFont="1" applyFill="1" applyBorder="1" applyAlignment="1">
      <alignment vertical="center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27" xfId="0" applyNumberFormat="1" applyFont="1" applyFill="1" applyBorder="1" applyAlignment="1" applyProtection="1">
      <alignment horizontal="center" vertical="center"/>
      <protection locked="0"/>
    </xf>
    <xf numFmtId="2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vertical="center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128" fillId="0" borderId="29" xfId="0" applyFont="1" applyBorder="1" applyAlignment="1">
      <alignment wrapText="1"/>
    </xf>
    <xf numFmtId="0" fontId="129" fillId="0" borderId="10" xfId="0" applyFont="1" applyBorder="1" applyAlignment="1">
      <alignment wrapText="1"/>
    </xf>
    <xf numFmtId="0" fontId="130" fillId="0" borderId="10" xfId="0" applyFont="1" applyFill="1" applyBorder="1" applyAlignment="1">
      <alignment vertical="center"/>
    </xf>
    <xf numFmtId="0" fontId="30" fillId="0" borderId="10" xfId="0" applyFont="1" applyFill="1" applyBorder="1" applyAlignment="1" quotePrefix="1">
      <alignment vertical="center"/>
    </xf>
    <xf numFmtId="165" fontId="131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textRotation="90"/>
      <protection locked="0"/>
    </xf>
    <xf numFmtId="166" fontId="32" fillId="0" borderId="10" xfId="0" applyNumberFormat="1" applyFont="1" applyFill="1" applyBorder="1" applyAlignment="1" applyProtection="1">
      <alignment horizontal="right" vertical="center"/>
      <protection locked="0"/>
    </xf>
    <xf numFmtId="0" fontId="132" fillId="0" borderId="10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5" fontId="133" fillId="0" borderId="31" xfId="0" applyNumberFormat="1" applyFont="1" applyFill="1" applyBorder="1" applyAlignment="1" applyProtection="1">
      <alignment horizontal="right" vertical="center"/>
      <protection locked="0"/>
    </xf>
    <xf numFmtId="165" fontId="134" fillId="0" borderId="31" xfId="0" applyNumberFormat="1" applyFont="1" applyFill="1" applyBorder="1" applyAlignment="1" applyProtection="1">
      <alignment horizontal="right" vertical="center"/>
      <protection locked="0"/>
    </xf>
    <xf numFmtId="0" fontId="135" fillId="0" borderId="31" xfId="0" applyFont="1" applyFill="1" applyBorder="1" applyAlignment="1">
      <alignment vertical="center"/>
    </xf>
    <xf numFmtId="166" fontId="32" fillId="0" borderId="31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/>
    </xf>
    <xf numFmtId="165" fontId="31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165" fontId="136" fillId="0" borderId="0" xfId="0" applyNumberFormat="1" applyFont="1" applyAlignment="1">
      <alignment/>
    </xf>
    <xf numFmtId="0" fontId="137" fillId="0" borderId="26" xfId="0" applyFont="1" applyBorder="1" applyAlignment="1">
      <alignment wrapText="1"/>
    </xf>
    <xf numFmtId="0" fontId="138" fillId="0" borderId="26" xfId="0" applyFont="1" applyBorder="1" applyAlignment="1">
      <alignment wrapText="1"/>
    </xf>
    <xf numFmtId="0" fontId="138" fillId="0" borderId="28" xfId="0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9" fillId="0" borderId="31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165" fontId="135" fillId="0" borderId="31" xfId="0" applyNumberFormat="1" applyFont="1" applyFill="1" applyBorder="1" applyAlignment="1">
      <alignment vertical="center"/>
    </xf>
    <xf numFmtId="165" fontId="32" fillId="0" borderId="31" xfId="0" applyNumberFormat="1" applyFont="1" applyFill="1" applyBorder="1" applyAlignment="1" applyProtection="1">
      <alignment horizontal="right" vertical="center"/>
      <protection locked="0"/>
    </xf>
    <xf numFmtId="165" fontId="140" fillId="0" borderId="0" xfId="0" applyNumberFormat="1" applyFont="1" applyFill="1" applyBorder="1" applyAlignment="1" applyProtection="1">
      <alignment vertical="center"/>
      <protection locked="0"/>
    </xf>
    <xf numFmtId="165" fontId="141" fillId="0" borderId="0" xfId="0" applyNumberFormat="1" applyFont="1" applyFill="1" applyBorder="1" applyAlignment="1" applyProtection="1">
      <alignment vertical="center"/>
      <protection locked="0"/>
    </xf>
    <xf numFmtId="165" fontId="142" fillId="0" borderId="0" xfId="0" applyNumberFormat="1" applyFont="1" applyFill="1" applyBorder="1" applyAlignment="1" applyProtection="1">
      <alignment vertical="center"/>
      <protection locked="0"/>
    </xf>
    <xf numFmtId="165" fontId="131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14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44" fillId="0" borderId="10" xfId="0" applyNumberFormat="1" applyFont="1" applyFill="1" applyBorder="1" applyAlignment="1" applyProtection="1">
      <alignment horizontal="center" vertical="center"/>
      <protection locked="0"/>
    </xf>
    <xf numFmtId="165" fontId="143" fillId="0" borderId="10" xfId="0" applyNumberFormat="1" applyFont="1" applyFill="1" applyBorder="1" applyAlignment="1" applyProtection="1">
      <alignment horizontal="center" vertical="center"/>
      <protection locked="0"/>
    </xf>
    <xf numFmtId="165" fontId="143" fillId="0" borderId="10" xfId="0" applyNumberFormat="1" applyFont="1" applyFill="1" applyBorder="1" applyAlignment="1" applyProtection="1" quotePrefix="1">
      <alignment horizontal="center" vertical="center"/>
      <protection locked="0"/>
    </xf>
    <xf numFmtId="165" fontId="143" fillId="0" borderId="27" xfId="0" applyNumberFormat="1" applyFont="1" applyFill="1" applyBorder="1" applyAlignment="1" applyProtection="1">
      <alignment horizontal="center" vertical="center"/>
      <protection locked="0"/>
    </xf>
    <xf numFmtId="165" fontId="131" fillId="0" borderId="10" xfId="0" applyNumberFormat="1" applyFont="1" applyFill="1" applyBorder="1" applyAlignment="1" applyProtection="1">
      <alignment horizontal="center" vertical="center"/>
      <protection locked="0"/>
    </xf>
    <xf numFmtId="165" fontId="131" fillId="0" borderId="0" xfId="0" applyNumberFormat="1" applyFont="1" applyFill="1" applyBorder="1" applyAlignment="1" applyProtection="1">
      <alignment horizontal="center" vertical="center"/>
      <protection locked="0"/>
    </xf>
    <xf numFmtId="165" fontId="141" fillId="0" borderId="0" xfId="0" applyNumberFormat="1" applyFont="1" applyBorder="1" applyAlignment="1" applyProtection="1">
      <alignment vertical="center"/>
      <protection locked="0"/>
    </xf>
    <xf numFmtId="165" fontId="141" fillId="0" borderId="0" xfId="0" applyNumberFormat="1" applyFont="1" applyAlignment="1" applyProtection="1">
      <alignment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14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128" fillId="0" borderId="27" xfId="0" applyFont="1" applyBorder="1" applyAlignment="1">
      <alignment wrapText="1"/>
    </xf>
    <xf numFmtId="0" fontId="128" fillId="0" borderId="10" xfId="0" applyFont="1" applyBorder="1" applyAlignment="1">
      <alignment wrapText="1"/>
    </xf>
    <xf numFmtId="0" fontId="135" fillId="0" borderId="10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30" fillId="0" borderId="27" xfId="0" applyFont="1" applyBorder="1" applyAlignment="1">
      <alignment vertical="center"/>
    </xf>
    <xf numFmtId="166" fontId="3" fillId="0" borderId="27" xfId="0" applyNumberFormat="1" applyFont="1" applyBorder="1" applyAlignment="1" applyProtection="1">
      <alignment horizontal="center" vertical="center"/>
      <protection locked="0"/>
    </xf>
    <xf numFmtId="166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135" fillId="0" borderId="32" xfId="0" applyFont="1" applyFill="1" applyBorder="1" applyAlignment="1">
      <alignment vertical="center"/>
    </xf>
    <xf numFmtId="0" fontId="135" fillId="0" borderId="30" xfId="0" applyFont="1" applyFill="1" applyBorder="1" applyAlignment="1">
      <alignment vertical="center"/>
    </xf>
    <xf numFmtId="0" fontId="128" fillId="0" borderId="28" xfId="0" applyFont="1" applyBorder="1" applyAlignment="1">
      <alignment horizontal="center" wrapText="1"/>
    </xf>
    <xf numFmtId="0" fontId="128" fillId="0" borderId="32" xfId="0" applyFont="1" applyBorder="1" applyAlignment="1">
      <alignment horizontal="center" wrapText="1"/>
    </xf>
    <xf numFmtId="165" fontId="3" fillId="0" borderId="0" xfId="0" applyNumberFormat="1" applyFont="1" applyAlignment="1" applyProtection="1">
      <alignment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146" fillId="0" borderId="33" xfId="0" applyFont="1" applyBorder="1" applyAlignment="1">
      <alignment vertical="center" wrapText="1"/>
    </xf>
    <xf numFmtId="0" fontId="146" fillId="0" borderId="34" xfId="0" applyFont="1" applyBorder="1" applyAlignment="1">
      <alignment vertical="center" wrapText="1"/>
    </xf>
    <xf numFmtId="0" fontId="147" fillId="0" borderId="26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48" fillId="0" borderId="35" xfId="0" applyFont="1" applyBorder="1" applyAlignment="1">
      <alignment vertical="center"/>
    </xf>
    <xf numFmtId="0" fontId="148" fillId="0" borderId="36" xfId="0" applyFont="1" applyBorder="1" applyAlignment="1">
      <alignment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49" fillId="0" borderId="35" xfId="0" applyFont="1" applyBorder="1" applyAlignment="1">
      <alignment vertical="center"/>
    </xf>
    <xf numFmtId="0" fontId="149" fillId="0" borderId="36" xfId="0" applyFont="1" applyBorder="1" applyAlignment="1">
      <alignment vertical="center"/>
    </xf>
    <xf numFmtId="0" fontId="147" fillId="0" borderId="28" xfId="0" applyFont="1" applyBorder="1" applyAlignment="1">
      <alignment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vertical="center"/>
      <protection locked="0"/>
    </xf>
    <xf numFmtId="165" fontId="41" fillId="0" borderId="0" xfId="0" applyNumberFormat="1" applyFont="1" applyFill="1" applyBorder="1" applyAlignment="1" applyProtection="1">
      <alignment vertical="center"/>
      <protection locked="0"/>
    </xf>
    <xf numFmtId="2" fontId="35" fillId="0" borderId="0" xfId="0" applyNumberFormat="1" applyFont="1" applyFill="1" applyBorder="1" applyAlignment="1" applyProtection="1">
      <alignment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165" fontId="4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35" fillId="0" borderId="10" xfId="0" applyFont="1" applyFill="1" applyBorder="1" applyAlignment="1" applyProtection="1">
      <alignment horizontal="centerContinuous" vertical="center"/>
      <protection locked="0"/>
    </xf>
    <xf numFmtId="0" fontId="13" fillId="0" borderId="10" xfId="0" applyFont="1" applyFill="1" applyBorder="1" applyAlignment="1" applyProtection="1">
      <alignment horizontal="centerContinuous" vertical="center"/>
      <protection locked="0"/>
    </xf>
    <xf numFmtId="0" fontId="41" fillId="0" borderId="10" xfId="0" applyFont="1" applyFill="1" applyBorder="1" applyAlignment="1" applyProtection="1">
      <alignment horizontal="centerContinuous" vertical="center"/>
      <protection locked="0"/>
    </xf>
    <xf numFmtId="165" fontId="41" fillId="0" borderId="10" xfId="0" applyNumberFormat="1" applyFont="1" applyFill="1" applyBorder="1" applyAlignment="1" applyProtection="1">
      <alignment horizontal="centerContinuous" vertical="center"/>
      <protection locked="0"/>
    </xf>
    <xf numFmtId="2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2" fontId="35" fillId="0" borderId="10" xfId="0" applyNumberFormat="1" applyFont="1" applyFill="1" applyBorder="1" applyAlignment="1" applyProtection="1">
      <alignment vertical="center"/>
      <protection locked="0"/>
    </xf>
    <xf numFmtId="165" fontId="143" fillId="0" borderId="31" xfId="0" applyNumberFormat="1" applyFont="1" applyFill="1" applyBorder="1" applyAlignment="1" applyProtection="1">
      <alignment horizontal="center" vertical="center"/>
      <protection locked="0"/>
    </xf>
    <xf numFmtId="0" fontId="35" fillId="0" borderId="30" xfId="0" applyFont="1" applyFill="1" applyBorder="1" applyAlignment="1" applyProtection="1">
      <alignment horizontal="center" vertical="center"/>
      <protection locked="0"/>
    </xf>
    <xf numFmtId="0" fontId="46" fillId="0" borderId="3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2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" fontId="143" fillId="0" borderId="31" xfId="0" applyNumberFormat="1" applyFont="1" applyFill="1" applyBorder="1" applyAlignment="1" applyProtection="1" quotePrefix="1">
      <alignment horizontal="center" vertical="center"/>
      <protection locked="0"/>
    </xf>
    <xf numFmtId="165" fontId="150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2" fontId="48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textRotation="90"/>
      <protection locked="0"/>
    </xf>
    <xf numFmtId="0" fontId="33" fillId="0" borderId="10" xfId="0" applyFont="1" applyBorder="1" applyAlignment="1">
      <alignment vertical="center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41" fillId="0" borderId="31" xfId="0" applyFont="1" applyFill="1" applyBorder="1" applyAlignment="1">
      <alignment vertical="center"/>
    </xf>
    <xf numFmtId="166" fontId="13" fillId="0" borderId="10" xfId="0" applyNumberFormat="1" applyFont="1" applyFill="1" applyBorder="1" applyAlignment="1" applyProtection="1">
      <alignment horizontal="right" vertical="center"/>
      <protection locked="0"/>
    </xf>
    <xf numFmtId="165" fontId="143" fillId="0" borderId="31" xfId="0" applyNumberFormat="1" applyFont="1" applyFill="1" applyBorder="1" applyAlignment="1" applyProtection="1">
      <alignment horizontal="right" vertical="center"/>
      <protection locked="0"/>
    </xf>
    <xf numFmtId="0" fontId="31" fillId="0" borderId="30" xfId="0" applyFont="1" applyFill="1" applyBorder="1" applyAlignment="1">
      <alignment vertical="center"/>
    </xf>
    <xf numFmtId="0" fontId="151" fillId="0" borderId="31" xfId="0" applyFont="1" applyFill="1" applyBorder="1" applyAlignment="1">
      <alignment vertical="center"/>
    </xf>
    <xf numFmtId="165" fontId="152" fillId="0" borderId="31" xfId="0" applyNumberFormat="1" applyFont="1" applyFill="1" applyBorder="1" applyAlignment="1">
      <alignment vertical="center"/>
    </xf>
    <xf numFmtId="166" fontId="35" fillId="0" borderId="10" xfId="0" applyNumberFormat="1" applyFont="1" applyFill="1" applyBorder="1" applyAlignment="1" applyProtection="1">
      <alignment horizontal="center" vertical="center"/>
      <protection locked="0"/>
    </xf>
    <xf numFmtId="2" fontId="35" fillId="0" borderId="10" xfId="0" applyNumberFormat="1" applyFont="1" applyFill="1" applyBorder="1" applyAlignment="1" applyProtection="1">
      <alignment horizontal="right" vertical="center"/>
      <protection locked="0"/>
    </xf>
    <xf numFmtId="2" fontId="35" fillId="0" borderId="10" xfId="0" applyNumberFormat="1" applyFont="1" applyFill="1" applyBorder="1" applyAlignment="1" applyProtection="1">
      <alignment horizontal="center" vertical="center"/>
      <protection locked="0"/>
    </xf>
    <xf numFmtId="165" fontId="35" fillId="0" borderId="10" xfId="0" applyNumberFormat="1" applyFont="1" applyFill="1" applyBorder="1" applyAlignment="1" applyProtection="1">
      <alignment horizontal="center" vertical="center"/>
      <protection locked="0"/>
    </xf>
    <xf numFmtId="165" fontId="153" fillId="0" borderId="10" xfId="0" applyNumberFormat="1" applyFont="1" applyFill="1" applyBorder="1" applyAlignment="1" applyProtection="1">
      <alignment horizontal="center" vertical="center"/>
      <protection locked="0"/>
    </xf>
    <xf numFmtId="166" fontId="13" fillId="0" borderId="10" xfId="0" applyNumberFormat="1" applyFont="1" applyFill="1" applyBorder="1" applyAlignment="1" applyProtection="1">
      <alignment horizontal="center" vertical="center"/>
      <protection locked="0"/>
    </xf>
    <xf numFmtId="166" fontId="35" fillId="0" borderId="27" xfId="0" applyNumberFormat="1" applyFont="1" applyFill="1" applyBorder="1" applyAlignment="1" applyProtection="1">
      <alignment horizontal="center" vertical="center"/>
      <protection locked="0"/>
    </xf>
    <xf numFmtId="2" fontId="35" fillId="0" borderId="27" xfId="0" applyNumberFormat="1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154" fillId="0" borderId="31" xfId="0" applyFont="1" applyFill="1" applyBorder="1" applyAlignment="1">
      <alignment vertical="center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55" fillId="0" borderId="31" xfId="0" applyFont="1" applyFill="1" applyBorder="1" applyAlignment="1">
      <alignment vertical="center"/>
    </xf>
    <xf numFmtId="166" fontId="35" fillId="0" borderId="10" xfId="0" applyNumberFormat="1" applyFont="1" applyFill="1" applyBorder="1" applyAlignment="1" applyProtection="1">
      <alignment horizontal="right" vertical="center"/>
      <protection locked="0"/>
    </xf>
    <xf numFmtId="166" fontId="35" fillId="0" borderId="30" xfId="0" applyNumberFormat="1" applyFont="1" applyFill="1" applyBorder="1" applyAlignment="1" applyProtection="1">
      <alignment horizontal="right" vertical="center"/>
      <protection locked="0"/>
    </xf>
    <xf numFmtId="166" fontId="46" fillId="0" borderId="10" xfId="0" applyNumberFormat="1" applyFont="1" applyFill="1" applyBorder="1" applyAlignment="1" applyProtection="1">
      <alignment horizontal="right" vertical="center"/>
      <protection locked="0"/>
    </xf>
    <xf numFmtId="165" fontId="46" fillId="0" borderId="31" xfId="0" applyNumberFormat="1" applyFont="1" applyFill="1" applyBorder="1" applyAlignment="1" applyProtection="1">
      <alignment horizontal="right" vertical="center"/>
      <protection locked="0"/>
    </xf>
    <xf numFmtId="0" fontId="156" fillId="0" borderId="10" xfId="0" applyFont="1" applyBorder="1" applyAlignment="1">
      <alignment wrapText="1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35" fillId="37" borderId="0" xfId="0" applyNumberFormat="1" applyFont="1" applyFill="1" applyBorder="1" applyAlignment="1" applyProtection="1">
      <alignment horizontal="right" vertical="center"/>
      <protection locked="0"/>
    </xf>
    <xf numFmtId="165" fontId="143" fillId="37" borderId="0" xfId="0" applyNumberFormat="1" applyFont="1" applyFill="1" applyBorder="1" applyAlignment="1" applyProtection="1">
      <alignment horizontal="right" vertical="center"/>
      <protection locked="0"/>
    </xf>
    <xf numFmtId="166" fontId="46" fillId="37" borderId="0" xfId="0" applyNumberFormat="1" applyFont="1" applyFill="1" applyBorder="1" applyAlignment="1" applyProtection="1">
      <alignment horizontal="right" vertical="center"/>
      <protection locked="0"/>
    </xf>
    <xf numFmtId="165" fontId="46" fillId="37" borderId="0" xfId="0" applyNumberFormat="1" applyFont="1" applyFill="1" applyBorder="1" applyAlignment="1" applyProtection="1">
      <alignment horizontal="right" vertical="center"/>
      <protection locked="0"/>
    </xf>
    <xf numFmtId="2" fontId="35" fillId="37" borderId="0" xfId="0" applyNumberFormat="1" applyFont="1" applyFill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166" fontId="33" fillId="0" borderId="0" xfId="0" applyNumberFormat="1" applyFont="1" applyBorder="1" applyAlignment="1" applyProtection="1">
      <alignment vertical="center"/>
      <protection locked="0"/>
    </xf>
    <xf numFmtId="166" fontId="41" fillId="0" borderId="0" xfId="0" applyNumberFormat="1" applyFont="1" applyBorder="1" applyAlignment="1" applyProtection="1">
      <alignment vertical="center"/>
      <protection locked="0"/>
    </xf>
    <xf numFmtId="165" fontId="41" fillId="0" borderId="0" xfId="0" applyNumberFormat="1" applyFont="1" applyBorder="1" applyAlignment="1" applyProtection="1">
      <alignment vertical="center"/>
      <protection locked="0"/>
    </xf>
    <xf numFmtId="2" fontId="33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166" fontId="33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65" fontId="41" fillId="0" borderId="0" xfId="0" applyNumberFormat="1" applyFont="1" applyAlignment="1" applyProtection="1">
      <alignment vertical="center"/>
      <protection locked="0"/>
    </xf>
    <xf numFmtId="2" fontId="33" fillId="0" borderId="0" xfId="0" applyNumberFormat="1" applyFont="1" applyAlignment="1" applyProtection="1">
      <alignment vertical="center"/>
      <protection locked="0"/>
    </xf>
    <xf numFmtId="0" fontId="36" fillId="0" borderId="10" xfId="0" applyFont="1" applyFill="1" applyBorder="1" applyAlignment="1">
      <alignment vertical="center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0" fontId="157" fillId="0" borderId="31" xfId="0" applyFont="1" applyFill="1" applyBorder="1" applyAlignment="1">
      <alignment vertical="center"/>
    </xf>
    <xf numFmtId="166" fontId="7" fillId="0" borderId="10" xfId="0" applyNumberFormat="1" applyFont="1" applyFill="1" applyBorder="1" applyAlignment="1" applyProtection="1">
      <alignment horizontal="right" vertical="center"/>
      <protection locked="0"/>
    </xf>
    <xf numFmtId="165" fontId="158" fillId="0" borderId="31" xfId="0" applyNumberFormat="1" applyFont="1" applyFill="1" applyBorder="1" applyAlignment="1" applyProtection="1">
      <alignment horizontal="right" vertical="center"/>
      <protection locked="0"/>
    </xf>
    <xf numFmtId="0" fontId="36" fillId="0" borderId="30" xfId="0" applyFont="1" applyFill="1" applyBorder="1" applyAlignment="1">
      <alignment vertical="center"/>
    </xf>
    <xf numFmtId="165" fontId="159" fillId="0" borderId="31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32" xfId="0" applyFont="1" applyFill="1" applyBorder="1" applyAlignment="1">
      <alignment vertical="center"/>
    </xf>
    <xf numFmtId="0" fontId="160" fillId="0" borderId="10" xfId="0" applyFont="1" applyFill="1" applyBorder="1" applyAlignment="1">
      <alignment vertical="center"/>
    </xf>
    <xf numFmtId="0" fontId="161" fillId="0" borderId="10" xfId="0" applyFont="1" applyFill="1" applyBorder="1" applyAlignment="1">
      <alignment vertical="center"/>
    </xf>
    <xf numFmtId="0" fontId="162" fillId="0" borderId="26" xfId="0" applyFont="1" applyBorder="1" applyAlignment="1">
      <alignment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163" fillId="0" borderId="28" xfId="0" applyFont="1" applyBorder="1" applyAlignment="1">
      <alignment wrapText="1"/>
    </xf>
    <xf numFmtId="0" fontId="163" fillId="0" borderId="29" xfId="0" applyFont="1" applyBorder="1" applyAlignment="1">
      <alignment wrapText="1"/>
    </xf>
    <xf numFmtId="0" fontId="163" fillId="0" borderId="32" xfId="0" applyFont="1" applyBorder="1" applyAlignment="1">
      <alignment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166" fontId="13" fillId="0" borderId="32" xfId="0" applyNumberFormat="1" applyFont="1" applyFill="1" applyBorder="1" applyAlignment="1" applyProtection="1">
      <alignment horizontal="right" vertical="center"/>
      <protection locked="0"/>
    </xf>
    <xf numFmtId="166" fontId="35" fillId="0" borderId="32" xfId="0" applyNumberFormat="1" applyFont="1" applyFill="1" applyBorder="1" applyAlignment="1" applyProtection="1">
      <alignment horizontal="right" vertical="center"/>
      <protection locked="0"/>
    </xf>
    <xf numFmtId="0" fontId="164" fillId="0" borderId="28" xfId="0" applyFont="1" applyBorder="1" applyAlignment="1">
      <alignment wrapText="1"/>
    </xf>
    <xf numFmtId="165" fontId="165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vertical="center" wrapText="1"/>
      <protection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textRotation="90"/>
      <protection locked="0"/>
    </xf>
    <xf numFmtId="0" fontId="2" fillId="0" borderId="40" xfId="0" applyFont="1" applyBorder="1" applyAlignment="1" applyProtection="1">
      <alignment horizontal="center" vertical="center" textRotation="90"/>
      <protection locked="0"/>
    </xf>
    <xf numFmtId="0" fontId="2" fillId="0" borderId="41" xfId="0" applyFont="1" applyBorder="1" applyAlignment="1" applyProtection="1">
      <alignment horizontal="center" vertical="center" textRotation="90"/>
      <protection locked="0"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/>
    </xf>
    <xf numFmtId="0" fontId="145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3" fillId="0" borderId="31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vertical="center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3</xdr:row>
      <xdr:rowOff>142875</xdr:rowOff>
    </xdr:from>
    <xdr:to>
      <xdr:col>2</xdr:col>
      <xdr:colOff>695325</xdr:colOff>
      <xdr:row>4</xdr:row>
      <xdr:rowOff>238125</xdr:rowOff>
    </xdr:to>
    <xdr:sp textlink="'Course Code'!AD2">
      <xdr:nvSpPr>
        <xdr:cNvPr id="1" name="TextBox 2"/>
        <xdr:cNvSpPr txBox="1">
          <a:spLocks noChangeArrowheads="1"/>
        </xdr:cNvSpPr>
      </xdr:nvSpPr>
      <xdr:spPr>
        <a:xfrm>
          <a:off x="923925" y="1200150"/>
          <a:ext cx="1733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239feb0b-f18c-4340-8552-3ecdc14a3ab3}" type="TxLink">
            <a:rPr lang="en-US" cap="none" sz="1100" b="0" i="0" u="none" baseline="0">
              <a:solidFill>
                <a:srgbClr val="000000"/>
              </a:solidFill>
            </a:rPr>
            <a:t>BS-EE</a:t>
          </a:fld>
        </a:p>
      </xdr:txBody>
    </xdr:sp>
    <xdr:clientData/>
  </xdr:twoCellAnchor>
  <xdr:twoCellAnchor>
    <xdr:from>
      <xdr:col>0</xdr:col>
      <xdr:colOff>9525</xdr:colOff>
      <xdr:row>3</xdr:row>
      <xdr:rowOff>133350</xdr:rowOff>
    </xdr:from>
    <xdr:to>
      <xdr:col>0</xdr:col>
      <xdr:colOff>1162050</xdr:colOff>
      <xdr:row>4</xdr:row>
      <xdr:rowOff>228600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1190625"/>
          <a:ext cx="1152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Program:</a:t>
          </a:r>
        </a:p>
      </xdr:txBody>
    </xdr:sp>
    <xdr:clientData/>
  </xdr:twoCellAnchor>
  <xdr:twoCellAnchor>
    <xdr:from>
      <xdr:col>0</xdr:col>
      <xdr:colOff>1143000</xdr:colOff>
      <xdr:row>5</xdr:row>
      <xdr:rowOff>0</xdr:rowOff>
    </xdr:from>
    <xdr:to>
      <xdr:col>3</xdr:col>
      <xdr:colOff>695325</xdr:colOff>
      <xdr:row>6</xdr:row>
      <xdr:rowOff>9525</xdr:rowOff>
    </xdr:to>
    <xdr:sp textlink="'Course Code'!C4">
      <xdr:nvSpPr>
        <xdr:cNvPr id="3" name="TextBox 5"/>
        <xdr:cNvSpPr txBox="1">
          <a:spLocks noChangeArrowheads="1"/>
        </xdr:cNvSpPr>
      </xdr:nvSpPr>
      <xdr:spPr>
        <a:xfrm>
          <a:off x="1143000" y="1685925"/>
          <a:ext cx="2228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ce6c69a6-9257-4c78-8974-06da0cb8b06f}" type="TxLink">
            <a:rPr lang="en-US" cap="none" sz="1100" b="0" i="0" u="none" baseline="0">
              <a:solidFill>
                <a:srgbClr val="000000"/>
              </a:solidFill>
            </a:rPr>
            <a:t>EE-212</a:t>
          </a:fld>
        </a:p>
      </xdr:txBody>
    </xdr:sp>
    <xdr:clientData/>
  </xdr:twoCellAnchor>
  <xdr:twoCellAnchor>
    <xdr:from>
      <xdr:col>0</xdr:col>
      <xdr:colOff>0</xdr:colOff>
      <xdr:row>4</xdr:row>
      <xdr:rowOff>314325</xdr:rowOff>
    </xdr:from>
    <xdr:to>
      <xdr:col>1</xdr:col>
      <xdr:colOff>114300</xdr:colOff>
      <xdr:row>6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1685925"/>
          <a:ext cx="1362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13</xdr:col>
      <xdr:colOff>0</xdr:colOff>
      <xdr:row>5</xdr:row>
      <xdr:rowOff>371475</xdr:rowOff>
    </xdr:to>
    <xdr:sp textlink="'Course Code'!G4">
      <xdr:nvSpPr>
        <xdr:cNvPr id="5" name="TextBox 7"/>
        <xdr:cNvSpPr txBox="1">
          <a:spLocks noChangeArrowheads="1"/>
        </xdr:cNvSpPr>
      </xdr:nvSpPr>
      <xdr:spPr>
        <a:xfrm>
          <a:off x="4105275" y="1743075"/>
          <a:ext cx="5715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109e8013-3e60-4bc6-9234-66db8166bff4}" type="TxLink">
            <a:rPr lang="en-US" cap="none" sz="1100" b="0" i="0" u="none" baseline="0">
              <a:solidFill>
                <a:srgbClr val="000000"/>
              </a:solidFill>
            </a:rPr>
            <a:t>Electrical Network Analysis</a:t>
          </a:fld>
        </a:p>
      </xdr:txBody>
    </xdr:sp>
    <xdr:clientData/>
  </xdr:twoCellAnchor>
  <xdr:twoCellAnchor>
    <xdr:from>
      <xdr:col>3</xdr:col>
      <xdr:colOff>180975</xdr:colOff>
      <xdr:row>5</xdr:row>
      <xdr:rowOff>47625</xdr:rowOff>
    </xdr:from>
    <xdr:to>
      <xdr:col>5</xdr:col>
      <xdr:colOff>228600</xdr:colOff>
      <xdr:row>5</xdr:row>
      <xdr:rowOff>361950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57500" y="1733550"/>
          <a:ext cx="1476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Title:</a:t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8</xdr:col>
      <xdr:colOff>295275</xdr:colOff>
      <xdr:row>4</xdr:row>
      <xdr:rowOff>190500</xdr:rowOff>
    </xdr:to>
    <xdr:sp textlink="'Course Code'!AD3">
      <xdr:nvSpPr>
        <xdr:cNvPr id="7" name="TextBox 9"/>
        <xdr:cNvSpPr txBox="1">
          <a:spLocks noChangeArrowheads="1"/>
        </xdr:cNvSpPr>
      </xdr:nvSpPr>
      <xdr:spPr>
        <a:xfrm>
          <a:off x="4867275" y="1143000"/>
          <a:ext cx="1676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51353848-3d89-49f3-9732-ac622d65703f}" type="TxLink">
            <a:rPr lang="en-US" cap="none" sz="1100" b="0" i="0" u="none" baseline="0">
              <a:solidFill>
                <a:srgbClr val="000000"/>
              </a:solidFill>
            </a:rPr>
            <a:t>Fall 2014</a:t>
          </a:fld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6</xdr:col>
      <xdr:colOff>257175</xdr:colOff>
      <xdr:row>4</xdr:row>
      <xdr:rowOff>200025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019550" y="1162050"/>
          <a:ext cx="1057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Semester:</a:t>
          </a:r>
        </a:p>
      </xdr:txBody>
    </xdr:sp>
    <xdr:clientData/>
  </xdr:twoCellAnchor>
  <xdr:twoCellAnchor>
    <xdr:from>
      <xdr:col>10</xdr:col>
      <xdr:colOff>514350</xdr:colOff>
      <xdr:row>3</xdr:row>
      <xdr:rowOff>123825</xdr:rowOff>
    </xdr:from>
    <xdr:to>
      <xdr:col>12</xdr:col>
      <xdr:colOff>266700</xdr:colOff>
      <xdr:row>4</xdr:row>
      <xdr:rowOff>219075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191500" y="1181100"/>
          <a:ext cx="1181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13</xdr:col>
      <xdr:colOff>438150</xdr:colOff>
      <xdr:row>6</xdr:row>
      <xdr:rowOff>409575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0" y="2133600"/>
          <a:ext cx="10258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 Listed Course: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342900</xdr:colOff>
      <xdr:row>9</xdr:row>
      <xdr:rowOff>76200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0" y="2876550"/>
          <a:ext cx="444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No.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</a:p>
      </xdr:txBody>
    </xdr:sp>
    <xdr:clientData/>
  </xdr:twoCellAnchor>
  <xdr:twoCellAnchor>
    <xdr:from>
      <xdr:col>6</xdr:col>
      <xdr:colOff>285750</xdr:colOff>
      <xdr:row>8</xdr:row>
      <xdr:rowOff>0</xdr:rowOff>
    </xdr:from>
    <xdr:to>
      <xdr:col>13</xdr:col>
      <xdr:colOff>266700</xdr:colOff>
      <xdr:row>9</xdr:row>
      <xdr:rowOff>66675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5105400" y="2876550"/>
          <a:ext cx="4981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13</xdr:col>
      <xdr:colOff>219075</xdr:colOff>
      <xdr:row>7</xdr:row>
      <xdr:rowOff>314325</xdr:rowOff>
    </xdr:to>
    <xdr:sp textlink="'Course Code'!C5">
      <xdr:nvSpPr>
        <xdr:cNvPr id="13" name="TextBox 18"/>
        <xdr:cNvSpPr txBox="1">
          <a:spLocks noChangeArrowheads="1"/>
        </xdr:cNvSpPr>
      </xdr:nvSpPr>
      <xdr:spPr>
        <a:xfrm>
          <a:off x="0" y="2571750"/>
          <a:ext cx="1003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fld id="{d9a1d346-7999-44c4-9f14-03dbcca03622}" type="TxLink">
            <a:rPr lang="en-US" cap="none" sz="1300" b="1" i="0" u="none" baseline="0">
              <a:solidFill>
                <a:srgbClr val="000000"/>
              </a:solidFill>
            </a:rPr>
            <a:t>Resoruce Person / Instructor:</a:t>
          </a:fld>
        </a:p>
      </xdr:txBody>
    </xdr:sp>
    <xdr:clientData/>
  </xdr:twoCellAnchor>
  <xdr:twoCellAnchor>
    <xdr:from>
      <xdr:col>2</xdr:col>
      <xdr:colOff>714375</xdr:colOff>
      <xdr:row>7</xdr:row>
      <xdr:rowOff>9525</xdr:rowOff>
    </xdr:from>
    <xdr:to>
      <xdr:col>13</xdr:col>
      <xdr:colOff>133350</xdr:colOff>
      <xdr:row>7</xdr:row>
      <xdr:rowOff>314325</xdr:rowOff>
    </xdr:to>
    <xdr:sp textlink="'Course Code'!D5">
      <xdr:nvSpPr>
        <xdr:cNvPr id="14" name="TextBox 19"/>
        <xdr:cNvSpPr txBox="1">
          <a:spLocks noChangeArrowheads="1"/>
        </xdr:cNvSpPr>
      </xdr:nvSpPr>
      <xdr:spPr>
        <a:xfrm>
          <a:off x="2676525" y="2571750"/>
          <a:ext cx="7277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fld id="{9dc5084f-c277-4b7d-a898-1cb67ef510c2}" type="TxLink">
            <a:rPr lang="en-US" cap="none" sz="1300" b="1" i="0" u="sng" baseline="0">
              <a:solidFill>
                <a:srgbClr val="000000"/>
              </a:solidFill>
            </a:rPr>
            <a:t>________________________________________________________________________</a:t>
          </a:fld>
        </a:p>
      </xdr:txBody>
    </xdr:sp>
    <xdr:clientData/>
  </xdr:twoCellAnchor>
  <xdr:twoCellAnchor>
    <xdr:from>
      <xdr:col>11</xdr:col>
      <xdr:colOff>523875</xdr:colOff>
      <xdr:row>3</xdr:row>
      <xdr:rowOff>114300</xdr:rowOff>
    </xdr:from>
    <xdr:to>
      <xdr:col>12</xdr:col>
      <xdr:colOff>523875</xdr:colOff>
      <xdr:row>4</xdr:row>
      <xdr:rowOff>200025</xdr:rowOff>
    </xdr:to>
    <xdr:sp textlink="'Course Code'!AD4">
      <xdr:nvSpPr>
        <xdr:cNvPr id="15" name="TextBox 21"/>
        <xdr:cNvSpPr txBox="1">
          <a:spLocks noChangeArrowheads="1"/>
        </xdr:cNvSpPr>
      </xdr:nvSpPr>
      <xdr:spPr>
        <a:xfrm>
          <a:off x="8915400" y="117157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f531af7d-413d-4665-8fea-8be59f52d936}" type="TxLink">
            <a:rPr lang="en-US" cap="none" sz="1100" b="0" i="0" u="none" baseline="0">
              <a:solidFill>
                <a:srgbClr val="000000"/>
              </a:solidFill>
            </a:rPr>
            <a:t>A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20110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120110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S. No.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857250</xdr:colOff>
      <xdr:row>2</xdr:row>
      <xdr:rowOff>180975</xdr:rowOff>
    </xdr:to>
    <xdr:pic>
      <xdr:nvPicPr>
        <xdr:cNvPr id="3" name="Picture 4" descr="new UM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zoomScalePageLayoutView="0" workbookViewId="0" topLeftCell="A5">
      <selection activeCell="J17" sqref="J17"/>
    </sheetView>
  </sheetViews>
  <sheetFormatPr defaultColWidth="9.140625" defaultRowHeight="12.75"/>
  <cols>
    <col min="1" max="1" width="18.7109375" style="7" customWidth="1"/>
    <col min="2" max="14" width="10.7109375" style="7" customWidth="1"/>
    <col min="15" max="16384" width="9.140625" style="7" customWidth="1"/>
  </cols>
  <sheetData>
    <row r="1" spans="1:19" ht="27.75" thickBot="1">
      <c r="A1" s="287" t="s">
        <v>19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41"/>
      <c r="O1" s="8"/>
      <c r="Q1" s="284" t="s">
        <v>40</v>
      </c>
      <c r="R1" s="285"/>
      <c r="S1" s="286"/>
    </row>
    <row r="2" spans="1:19" ht="27" thickBot="1">
      <c r="A2" s="288" t="s">
        <v>33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42"/>
      <c r="O2" s="9"/>
      <c r="Q2" s="13">
        <v>0</v>
      </c>
      <c r="R2" s="14">
        <f>$B$17-1</f>
        <v>49</v>
      </c>
      <c r="S2" s="15" t="s">
        <v>31</v>
      </c>
    </row>
    <row r="3" spans="1:19" ht="28.5" customHeight="1" thickBot="1">
      <c r="A3" s="289" t="s">
        <v>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43"/>
      <c r="O3" s="10"/>
      <c r="Q3" s="16">
        <f>+R2+1</f>
        <v>50</v>
      </c>
      <c r="R3" s="14">
        <f>$B$19+Q3-1</f>
        <v>43</v>
      </c>
      <c r="S3" s="18" t="s">
        <v>29</v>
      </c>
    </row>
    <row r="4" spans="1:19" ht="24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1"/>
      <c r="O4" s="10"/>
      <c r="Q4" s="16">
        <f aca="true" t="shared" si="0" ref="Q4:Q10">+R3+1</f>
        <v>44</v>
      </c>
      <c r="R4" s="14">
        <f aca="true" t="shared" si="1" ref="R4:R9">$B$19+Q4-1</f>
        <v>37</v>
      </c>
      <c r="S4" s="18" t="s">
        <v>27</v>
      </c>
    </row>
    <row r="5" spans="1:19" s="11" customFormat="1" ht="24.75" customHeight="1" thickBot="1">
      <c r="A5" s="28"/>
      <c r="B5" s="28"/>
      <c r="C5" s="29"/>
      <c r="D5" s="29"/>
      <c r="E5" s="30"/>
      <c r="F5" s="29"/>
      <c r="G5" s="29"/>
      <c r="H5" s="29"/>
      <c r="I5" s="29"/>
      <c r="J5" s="30"/>
      <c r="K5" s="30"/>
      <c r="L5" s="30"/>
      <c r="M5" s="30"/>
      <c r="N5" s="22"/>
      <c r="Q5" s="16">
        <f t="shared" si="0"/>
        <v>38</v>
      </c>
      <c r="R5" s="14">
        <f t="shared" si="1"/>
        <v>31</v>
      </c>
      <c r="S5" s="18" t="s">
        <v>25</v>
      </c>
    </row>
    <row r="6" spans="1:19" s="11" customFormat="1" ht="34.5" customHeight="1" thickBot="1">
      <c r="A6" s="28"/>
      <c r="B6" s="31"/>
      <c r="C6" s="31"/>
      <c r="D6" s="32"/>
      <c r="E6" s="31"/>
      <c r="F6" s="31"/>
      <c r="G6" s="33"/>
      <c r="H6" s="34"/>
      <c r="I6" s="34"/>
      <c r="J6" s="34"/>
      <c r="K6" s="34"/>
      <c r="L6" s="34"/>
      <c r="M6" s="34"/>
      <c r="N6" s="22"/>
      <c r="Q6" s="16">
        <f t="shared" si="0"/>
        <v>32</v>
      </c>
      <c r="R6" s="14">
        <f t="shared" si="1"/>
        <v>25</v>
      </c>
      <c r="S6" s="18" t="s">
        <v>24</v>
      </c>
    </row>
    <row r="7" spans="1:19" s="11" customFormat="1" ht="34.5" customHeight="1" thickBot="1">
      <c r="A7" s="28"/>
      <c r="B7" s="31"/>
      <c r="C7" s="31"/>
      <c r="D7" s="31"/>
      <c r="E7" s="31"/>
      <c r="F7" s="31"/>
      <c r="G7" s="31"/>
      <c r="H7" s="34"/>
      <c r="I7" s="34"/>
      <c r="J7" s="34"/>
      <c r="K7" s="34"/>
      <c r="L7" s="34"/>
      <c r="M7" s="34"/>
      <c r="N7" s="22"/>
      <c r="Q7" s="16">
        <f t="shared" si="0"/>
        <v>26</v>
      </c>
      <c r="R7" s="14">
        <f t="shared" si="1"/>
        <v>19</v>
      </c>
      <c r="S7" s="18" t="s">
        <v>23</v>
      </c>
    </row>
    <row r="8" spans="1:19" s="11" customFormat="1" ht="24.75" customHeight="1" thickBot="1">
      <c r="A8" s="34"/>
      <c r="B8" s="35"/>
      <c r="C8" s="35"/>
      <c r="D8" s="35"/>
      <c r="E8" s="35"/>
      <c r="F8" s="35"/>
      <c r="G8" s="35"/>
      <c r="H8" s="34"/>
      <c r="I8" s="34"/>
      <c r="J8" s="34"/>
      <c r="K8" s="34"/>
      <c r="L8" s="34"/>
      <c r="M8" s="34"/>
      <c r="N8" s="22"/>
      <c r="Q8" s="16">
        <f t="shared" si="0"/>
        <v>20</v>
      </c>
      <c r="R8" s="14">
        <f t="shared" si="1"/>
        <v>13</v>
      </c>
      <c r="S8" s="18" t="s">
        <v>22</v>
      </c>
    </row>
    <row r="9" spans="1:19" ht="19.5">
      <c r="A9" s="34"/>
      <c r="B9" s="35"/>
      <c r="C9" s="35"/>
      <c r="D9" s="35"/>
      <c r="E9" s="35"/>
      <c r="F9" s="35"/>
      <c r="G9" s="35"/>
      <c r="H9" s="34"/>
      <c r="I9" s="34"/>
      <c r="J9" s="34"/>
      <c r="K9" s="34"/>
      <c r="L9" s="34"/>
      <c r="M9" s="34"/>
      <c r="N9" s="21"/>
      <c r="Q9" s="16">
        <f t="shared" si="0"/>
        <v>14</v>
      </c>
      <c r="R9" s="14">
        <f t="shared" si="1"/>
        <v>7</v>
      </c>
      <c r="S9" s="18" t="s">
        <v>21</v>
      </c>
    </row>
    <row r="10" spans="1:19" ht="30" customHeight="1" thickBot="1">
      <c r="A10" s="3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1"/>
      <c r="Q10" s="16">
        <f t="shared" si="0"/>
        <v>8</v>
      </c>
      <c r="R10" s="17" t="s">
        <v>41</v>
      </c>
      <c r="S10" s="19" t="s">
        <v>20</v>
      </c>
    </row>
    <row r="11" spans="1:14" ht="30" customHeight="1">
      <c r="A11" s="49" t="s">
        <v>35</v>
      </c>
      <c r="B11" s="50" t="s">
        <v>20</v>
      </c>
      <c r="C11" s="50" t="s">
        <v>21</v>
      </c>
      <c r="D11" s="50" t="s">
        <v>22</v>
      </c>
      <c r="E11" s="50" t="s">
        <v>23</v>
      </c>
      <c r="F11" s="50" t="s">
        <v>24</v>
      </c>
      <c r="G11" s="50" t="s">
        <v>25</v>
      </c>
      <c r="H11" s="50" t="s">
        <v>27</v>
      </c>
      <c r="I11" s="50" t="s">
        <v>29</v>
      </c>
      <c r="J11" s="50" t="s">
        <v>31</v>
      </c>
      <c r="K11" s="51" t="s">
        <v>43</v>
      </c>
      <c r="L11" s="51" t="s">
        <v>44</v>
      </c>
      <c r="M11" s="52" t="s">
        <v>42</v>
      </c>
      <c r="N11" s="30"/>
    </row>
    <row r="12" spans="1:14" ht="30" customHeight="1">
      <c r="A12" s="283" t="s">
        <v>36</v>
      </c>
      <c r="B12" s="25" t="s">
        <v>39</v>
      </c>
      <c r="C12" s="26">
        <f aca="true" t="shared" si="2" ref="C12:I12">+C13+$B$19-1</f>
        <v>7</v>
      </c>
      <c r="D12" s="26">
        <f t="shared" si="2"/>
        <v>13</v>
      </c>
      <c r="E12" s="26">
        <f t="shared" si="2"/>
        <v>19</v>
      </c>
      <c r="F12" s="26">
        <f t="shared" si="2"/>
        <v>25</v>
      </c>
      <c r="G12" s="26">
        <f t="shared" si="2"/>
        <v>31</v>
      </c>
      <c r="H12" s="26">
        <f t="shared" si="2"/>
        <v>37</v>
      </c>
      <c r="I12" s="26">
        <f t="shared" si="2"/>
        <v>43</v>
      </c>
      <c r="J12" s="26">
        <f>$B$17-1</f>
        <v>49</v>
      </c>
      <c r="K12" s="20"/>
      <c r="L12" s="20"/>
      <c r="M12" s="53"/>
      <c r="N12" s="30"/>
    </row>
    <row r="13" spans="1:14" ht="30" customHeight="1">
      <c r="A13" s="283"/>
      <c r="B13" s="26">
        <f aca="true" t="shared" si="3" ref="B13:H13">+C12+1</f>
        <v>8</v>
      </c>
      <c r="C13" s="26">
        <f t="shared" si="3"/>
        <v>14</v>
      </c>
      <c r="D13" s="26">
        <f t="shared" si="3"/>
        <v>20</v>
      </c>
      <c r="E13" s="26">
        <f t="shared" si="3"/>
        <v>26</v>
      </c>
      <c r="F13" s="26">
        <f t="shared" si="3"/>
        <v>32</v>
      </c>
      <c r="G13" s="26">
        <f t="shared" si="3"/>
        <v>38</v>
      </c>
      <c r="H13" s="26">
        <f t="shared" si="3"/>
        <v>44</v>
      </c>
      <c r="I13" s="26">
        <f>+J12+1</f>
        <v>50</v>
      </c>
      <c r="J13" s="26">
        <v>0</v>
      </c>
      <c r="K13" s="20"/>
      <c r="L13" s="20"/>
      <c r="M13" s="53"/>
      <c r="N13" s="30"/>
    </row>
    <row r="14" spans="1:14" ht="39" customHeight="1" thickBot="1">
      <c r="A14" s="54" t="s">
        <v>37</v>
      </c>
      <c r="B14" s="55">
        <f aca="true" t="shared" si="4" ref="B14:J14">COUNTIF(Grades,B11)</f>
        <v>0</v>
      </c>
      <c r="C14" s="55">
        <f t="shared" si="4"/>
        <v>0</v>
      </c>
      <c r="D14" s="55">
        <f t="shared" si="4"/>
        <v>0</v>
      </c>
      <c r="E14" s="55">
        <f t="shared" si="4"/>
        <v>0</v>
      </c>
      <c r="F14" s="55">
        <f t="shared" si="4"/>
        <v>0</v>
      </c>
      <c r="G14" s="55">
        <f t="shared" si="4"/>
        <v>0</v>
      </c>
      <c r="H14" s="55">
        <f t="shared" si="4"/>
        <v>0</v>
      </c>
      <c r="I14" s="55">
        <f t="shared" si="4"/>
        <v>0</v>
      </c>
      <c r="J14" s="55">
        <f t="shared" si="4"/>
        <v>0</v>
      </c>
      <c r="K14" s="55"/>
      <c r="L14" s="55"/>
      <c r="M14" s="56"/>
      <c r="N14" s="30"/>
    </row>
    <row r="15" spans="1:14" ht="18.75" thickBo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0"/>
    </row>
    <row r="16" spans="1:14" ht="19.5">
      <c r="A16" s="57" t="s">
        <v>32</v>
      </c>
      <c r="B16" s="58">
        <f>MAX([0]!Total)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9.5">
      <c r="A17" s="59" t="s">
        <v>30</v>
      </c>
      <c r="B17" s="60">
        <v>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9.5">
      <c r="A18" s="59" t="s">
        <v>28</v>
      </c>
      <c r="B18" s="61">
        <f>+B16-B17</f>
        <v>-50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26.25" thickBot="1">
      <c r="A19" s="62" t="s">
        <v>26</v>
      </c>
      <c r="B19" s="63">
        <f>ROUND((B18/8),0)</f>
        <v>-6</v>
      </c>
      <c r="C19" s="30"/>
      <c r="D19" s="30"/>
      <c r="E19" s="30"/>
      <c r="F19" s="30"/>
      <c r="G19" s="39"/>
      <c r="H19" s="30"/>
      <c r="I19" s="30"/>
      <c r="J19" s="30"/>
      <c r="K19" s="30"/>
      <c r="L19" s="30"/>
      <c r="M19" s="30"/>
      <c r="N19" s="30"/>
    </row>
    <row r="20" spans="1:14" ht="25.5">
      <c r="A20" s="37"/>
      <c r="B20" s="38"/>
      <c r="C20" s="30"/>
      <c r="D20" s="30"/>
      <c r="E20" s="30"/>
      <c r="F20" s="30"/>
      <c r="G20" s="39"/>
      <c r="H20" s="30"/>
      <c r="I20" s="30"/>
      <c r="J20" s="30"/>
      <c r="K20" s="30"/>
      <c r="L20" s="30"/>
      <c r="M20" s="30"/>
      <c r="N20" s="30"/>
    </row>
    <row r="21" spans="1:3" ht="12.75">
      <c r="A21" s="12"/>
      <c r="B21" s="12"/>
      <c r="C21" s="12"/>
    </row>
  </sheetData>
  <sheetProtection/>
  <mergeCells count="5">
    <mergeCell ref="A12:A13"/>
    <mergeCell ref="Q1:S1"/>
    <mergeCell ref="A1:M1"/>
    <mergeCell ref="A2:M2"/>
    <mergeCell ref="A3:M3"/>
  </mergeCells>
  <dataValidations count="2">
    <dataValidation errorStyle="warning" allowBlank="1" showInputMessage="1" showErrorMessage="1" sqref="B18"/>
    <dataValidation type="whole" showInputMessage="1" showErrorMessage="1" promptTitle="Passing Criteria" prompt="Passing Criteria for &#10;Bachelor is  50&#10;Master is 60&#10;MS/PhD is 70" errorTitle="Passing Criteria" error="Passing Criteria for &#10;Bachelor is  50&#10;Master is 60&#10;MS/PhD is 70" sqref="B17">
      <formula1>50</formula1>
      <formula2>70</formula2>
    </dataValidation>
  </dataValidations>
  <printOptions horizontalCentered="1"/>
  <pageMargins left="0.25" right="0.25" top="0.5" bottom="0.75" header="0.25" footer="0.25"/>
  <pageSetup fitToHeight="1" fitToWidth="1" horizontalDpi="600" verticalDpi="600" orientation="landscape" paperSize="9" scale="97" r:id="rId2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E54"/>
  <sheetViews>
    <sheetView showGridLines="0" tabSelected="1" zoomScaleSheetLayoutView="100" workbookViewId="0" topLeftCell="A1">
      <selection activeCell="O4" sqref="O4"/>
    </sheetView>
  </sheetViews>
  <sheetFormatPr defaultColWidth="9.140625" defaultRowHeight="12.75"/>
  <cols>
    <col min="1" max="1" width="4.140625" style="2" customWidth="1"/>
    <col min="2" max="2" width="20.57421875" style="172" customWidth="1"/>
    <col min="3" max="3" width="21.7109375" style="276" customWidth="1"/>
    <col min="4" max="4" width="6.8515625" style="250" customWidth="1"/>
    <col min="5" max="5" width="6.140625" style="252" customWidth="1"/>
    <col min="6" max="6" width="5.7109375" style="252" hidden="1" customWidth="1"/>
    <col min="7" max="7" width="6.140625" style="174" customWidth="1"/>
    <col min="8" max="8" width="4.421875" style="174" customWidth="1"/>
    <col min="9" max="9" width="5.00390625" style="252" customWidth="1"/>
    <col min="10" max="12" width="5.421875" style="252" hidden="1" customWidth="1"/>
    <col min="13" max="13" width="2.7109375" style="252" hidden="1" customWidth="1"/>
    <col min="14" max="14" width="5.8515625" style="252" customWidth="1"/>
    <col min="15" max="15" width="5.140625" style="135" customWidth="1"/>
    <col min="16" max="16" width="6.00390625" style="252" customWidth="1"/>
    <col min="17" max="17" width="4.421875" style="252" customWidth="1"/>
    <col min="18" max="18" width="4.421875" style="253" customWidth="1"/>
    <col min="19" max="19" width="4.8515625" style="253" customWidth="1"/>
    <col min="20" max="20" width="3.8515625" style="253" customWidth="1"/>
    <col min="21" max="21" width="6.00390625" style="254" customWidth="1"/>
    <col min="22" max="22" width="9.28125" style="135" customWidth="1"/>
    <col min="23" max="23" width="11.421875" style="252" hidden="1" customWidth="1"/>
    <col min="24" max="24" width="10.28125" style="252" hidden="1" customWidth="1"/>
    <col min="25" max="25" width="8.421875" style="252" hidden="1" customWidth="1"/>
    <col min="26" max="26" width="7.7109375" style="252" hidden="1" customWidth="1"/>
    <col min="27" max="27" width="5.421875" style="252" hidden="1" customWidth="1"/>
    <col min="28" max="28" width="11.140625" style="255" bestFit="1" customWidth="1"/>
    <col min="29" max="29" width="9.140625" style="255" customWidth="1"/>
    <col min="30" max="30" width="7.140625" style="72" customWidth="1"/>
    <col min="31" max="31" width="5.140625" style="1" bestFit="1" customWidth="1"/>
    <col min="32" max="16384" width="9.140625" style="1" customWidth="1"/>
  </cols>
  <sheetData>
    <row r="1" spans="1:31" ht="28.5" customHeight="1">
      <c r="A1" s="44"/>
      <c r="B1" s="162"/>
      <c r="C1" s="268" t="s">
        <v>19</v>
      </c>
      <c r="D1" s="159"/>
      <c r="E1" s="173"/>
      <c r="F1" s="173"/>
      <c r="I1" s="173"/>
      <c r="J1" s="173"/>
      <c r="K1" s="173"/>
      <c r="L1" s="173"/>
      <c r="M1" s="173"/>
      <c r="N1" s="173"/>
      <c r="O1" s="123"/>
      <c r="P1" s="173"/>
      <c r="Q1" s="173"/>
      <c r="R1" s="175"/>
      <c r="S1" s="175"/>
      <c r="T1" s="175"/>
      <c r="U1" s="176"/>
      <c r="V1" s="123"/>
      <c r="W1" s="173"/>
      <c r="X1" s="173"/>
      <c r="Y1" s="173"/>
      <c r="Z1" s="173"/>
      <c r="AA1" s="173"/>
      <c r="AB1" s="177" t="s">
        <v>18</v>
      </c>
      <c r="AC1" s="178"/>
      <c r="AD1" s="70" t="s">
        <v>46</v>
      </c>
      <c r="AE1" s="45"/>
    </row>
    <row r="2" spans="1:31" ht="21.75" customHeight="1">
      <c r="A2" s="44"/>
      <c r="B2" s="162"/>
      <c r="C2" s="268" t="s">
        <v>17</v>
      </c>
      <c r="D2" s="159"/>
      <c r="E2" s="173"/>
      <c r="F2" s="173"/>
      <c r="I2" s="173"/>
      <c r="J2" s="173"/>
      <c r="K2" s="173"/>
      <c r="L2" s="173"/>
      <c r="M2" s="173"/>
      <c r="N2" s="173"/>
      <c r="O2" s="123"/>
      <c r="P2" s="173"/>
      <c r="Q2" s="173"/>
      <c r="R2" s="175"/>
      <c r="S2" s="175"/>
      <c r="T2" s="175"/>
      <c r="U2" s="176"/>
      <c r="V2" s="124"/>
      <c r="W2" s="179"/>
      <c r="X2" s="179"/>
      <c r="Y2" s="179"/>
      <c r="Z2" s="179"/>
      <c r="AA2" s="179"/>
      <c r="AB2" s="293" t="s">
        <v>16</v>
      </c>
      <c r="AC2" s="293"/>
      <c r="AD2" s="70" t="s">
        <v>48</v>
      </c>
      <c r="AE2" s="45"/>
    </row>
    <row r="3" spans="1:31" ht="18" customHeight="1">
      <c r="A3" s="44"/>
      <c r="B3" s="163"/>
      <c r="C3" s="269" t="s">
        <v>15</v>
      </c>
      <c r="D3" s="160"/>
      <c r="E3" s="179"/>
      <c r="F3" s="180"/>
      <c r="G3" s="175"/>
      <c r="H3" s="48"/>
      <c r="I3" s="180"/>
      <c r="J3" s="180"/>
      <c r="K3" s="180"/>
      <c r="L3" s="180"/>
      <c r="M3" s="180"/>
      <c r="N3" s="180"/>
      <c r="O3" s="125"/>
      <c r="P3" s="180"/>
      <c r="Q3" s="180"/>
      <c r="R3" s="181"/>
      <c r="S3" s="181"/>
      <c r="T3" s="181"/>
      <c r="U3" s="182"/>
      <c r="V3" s="125"/>
      <c r="W3" s="183"/>
      <c r="X3" s="184"/>
      <c r="Y3" s="185"/>
      <c r="Z3" s="185"/>
      <c r="AA3" s="185"/>
      <c r="AB3" s="293" t="s">
        <v>14</v>
      </c>
      <c r="AC3" s="293"/>
      <c r="AD3" s="73" t="s">
        <v>94</v>
      </c>
      <c r="AE3" s="3"/>
    </row>
    <row r="4" spans="1:31" s="6" customFormat="1" ht="22.5" customHeight="1">
      <c r="A4" s="47"/>
      <c r="B4" s="164" t="s">
        <v>13</v>
      </c>
      <c r="C4" s="269" t="s">
        <v>95</v>
      </c>
      <c r="D4" s="293" t="s">
        <v>12</v>
      </c>
      <c r="E4" s="293"/>
      <c r="F4" s="293"/>
      <c r="G4" s="174" t="s">
        <v>52</v>
      </c>
      <c r="H4" s="174"/>
      <c r="I4" s="48"/>
      <c r="J4" s="48"/>
      <c r="K4" s="48"/>
      <c r="L4" s="48"/>
      <c r="M4" s="48"/>
      <c r="N4" s="48"/>
      <c r="O4" s="100"/>
      <c r="P4" s="48"/>
      <c r="Q4" s="48"/>
      <c r="R4" s="175"/>
      <c r="S4" s="175"/>
      <c r="T4" s="175"/>
      <c r="U4" s="176"/>
      <c r="V4" s="124"/>
      <c r="W4" s="179"/>
      <c r="X4" s="179"/>
      <c r="Y4" s="179"/>
      <c r="Z4" s="179"/>
      <c r="AA4" s="179"/>
      <c r="AB4" s="293" t="s">
        <v>11</v>
      </c>
      <c r="AC4" s="293"/>
      <c r="AD4" s="70" t="s">
        <v>20</v>
      </c>
      <c r="AE4" s="46"/>
    </row>
    <row r="5" spans="1:31" s="6" customFormat="1" ht="22.5" customHeight="1">
      <c r="A5" s="47"/>
      <c r="B5" s="165"/>
      <c r="C5" s="155" t="s">
        <v>38</v>
      </c>
      <c r="D5" s="186" t="s">
        <v>45</v>
      </c>
      <c r="E5" s="182"/>
      <c r="F5" s="187"/>
      <c r="G5" s="174" t="s">
        <v>51</v>
      </c>
      <c r="H5" s="174"/>
      <c r="I5" s="48"/>
      <c r="J5" s="48"/>
      <c r="K5" s="48"/>
      <c r="L5" s="48"/>
      <c r="M5" s="48"/>
      <c r="N5" s="48"/>
      <c r="O5" s="100"/>
      <c r="P5" s="48"/>
      <c r="Q5" s="48"/>
      <c r="R5" s="175"/>
      <c r="S5" s="175"/>
      <c r="T5" s="175"/>
      <c r="U5" s="176"/>
      <c r="V5" s="124"/>
      <c r="W5" s="179"/>
      <c r="X5" s="179"/>
      <c r="Y5" s="179"/>
      <c r="Z5" s="179"/>
      <c r="AA5" s="179"/>
      <c r="AB5" s="177"/>
      <c r="AC5" s="188"/>
      <c r="AD5" s="70"/>
      <c r="AE5" s="46"/>
    </row>
    <row r="6" spans="1:31" s="6" customFormat="1" ht="15" customHeight="1">
      <c r="A6" s="47"/>
      <c r="B6" s="165"/>
      <c r="C6" s="270"/>
      <c r="D6" s="189"/>
      <c r="E6" s="186"/>
      <c r="F6" s="186"/>
      <c r="G6" s="181"/>
      <c r="H6" s="48"/>
      <c r="I6" s="48"/>
      <c r="J6" s="48"/>
      <c r="K6" s="48"/>
      <c r="L6" s="48"/>
      <c r="M6" s="48"/>
      <c r="N6" s="48"/>
      <c r="O6" s="100"/>
      <c r="P6" s="48"/>
      <c r="Q6" s="48"/>
      <c r="R6" s="175"/>
      <c r="S6" s="175"/>
      <c r="T6" s="175"/>
      <c r="U6" s="176"/>
      <c r="V6" s="124"/>
      <c r="W6" s="179"/>
      <c r="X6" s="179"/>
      <c r="Y6" s="179"/>
      <c r="Z6" s="179"/>
      <c r="AA6" s="179"/>
      <c r="AB6" s="177"/>
      <c r="AC6" s="188"/>
      <c r="AD6" s="70"/>
      <c r="AE6" s="46"/>
    </row>
    <row r="7" spans="1:31" ht="19.5" customHeight="1">
      <c r="A7" s="290" t="s">
        <v>47</v>
      </c>
      <c r="B7" s="294" t="s">
        <v>8</v>
      </c>
      <c r="C7" s="294"/>
      <c r="D7" s="190" t="s">
        <v>10</v>
      </c>
      <c r="E7" s="191"/>
      <c r="F7" s="191"/>
      <c r="I7" s="191"/>
      <c r="J7" s="191"/>
      <c r="K7" s="191"/>
      <c r="L7" s="191"/>
      <c r="M7" s="191"/>
      <c r="N7" s="191"/>
      <c r="O7" s="126"/>
      <c r="P7" s="191"/>
      <c r="Q7" s="191"/>
      <c r="R7" s="192"/>
      <c r="S7" s="192"/>
      <c r="T7" s="192"/>
      <c r="U7" s="193"/>
      <c r="V7" s="126"/>
      <c r="W7" s="191"/>
      <c r="X7" s="191"/>
      <c r="Y7" s="191"/>
      <c r="Z7" s="191"/>
      <c r="AA7" s="191"/>
      <c r="AB7" s="194"/>
      <c r="AC7" s="195"/>
      <c r="AD7" s="74" t="s">
        <v>9</v>
      </c>
      <c r="AE7" s="40"/>
    </row>
    <row r="8" spans="1:31" s="5" customFormat="1" ht="33.75" customHeight="1">
      <c r="A8" s="291"/>
      <c r="B8" s="294"/>
      <c r="C8" s="294"/>
      <c r="D8" s="190" t="s">
        <v>7</v>
      </c>
      <c r="E8" s="190"/>
      <c r="F8" s="190"/>
      <c r="G8" s="174"/>
      <c r="H8" s="174"/>
      <c r="I8" s="190"/>
      <c r="J8" s="190"/>
      <c r="K8" s="190"/>
      <c r="L8" s="190"/>
      <c r="M8" s="161" t="s">
        <v>6</v>
      </c>
      <c r="N8" s="277"/>
      <c r="O8" s="196" t="s">
        <v>89</v>
      </c>
      <c r="P8" s="197"/>
      <c r="Q8" s="197" t="s">
        <v>86</v>
      </c>
      <c r="R8" s="198"/>
      <c r="S8" s="198"/>
      <c r="T8" s="198"/>
      <c r="U8" s="196" t="s">
        <v>90</v>
      </c>
      <c r="V8" s="127" t="s">
        <v>5</v>
      </c>
      <c r="W8" s="199" t="s">
        <v>5</v>
      </c>
      <c r="X8" s="199" t="s">
        <v>49</v>
      </c>
      <c r="Y8" s="199" t="s">
        <v>49</v>
      </c>
      <c r="Z8" s="199" t="s">
        <v>50</v>
      </c>
      <c r="AA8" s="199" t="s">
        <v>50</v>
      </c>
      <c r="AB8" s="200" t="s">
        <v>4</v>
      </c>
      <c r="AC8" s="200" t="s">
        <v>3</v>
      </c>
      <c r="AD8" s="76" t="s">
        <v>2</v>
      </c>
      <c r="AE8" s="101" t="s">
        <v>35</v>
      </c>
    </row>
    <row r="9" spans="1:30" ht="19.5" customHeight="1" thickBot="1">
      <c r="A9" s="292"/>
      <c r="B9" s="166" t="s">
        <v>1</v>
      </c>
      <c r="C9" s="156" t="s">
        <v>0</v>
      </c>
      <c r="D9" s="201">
        <v>10</v>
      </c>
      <c r="E9" s="201">
        <v>10</v>
      </c>
      <c r="F9" s="201">
        <v>10</v>
      </c>
      <c r="G9" s="202">
        <v>10</v>
      </c>
      <c r="H9" s="202">
        <v>10</v>
      </c>
      <c r="I9" s="201">
        <v>10</v>
      </c>
      <c r="J9" s="201">
        <v>60</v>
      </c>
      <c r="K9" s="201">
        <v>20</v>
      </c>
      <c r="L9" s="201">
        <v>20</v>
      </c>
      <c r="M9" s="203">
        <v>30</v>
      </c>
      <c r="N9" s="278"/>
      <c r="O9" s="204">
        <v>15</v>
      </c>
      <c r="P9" s="197">
        <v>10</v>
      </c>
      <c r="Q9" s="161">
        <v>10</v>
      </c>
      <c r="R9" s="161">
        <v>10</v>
      </c>
      <c r="S9" s="161">
        <v>10</v>
      </c>
      <c r="T9" s="161">
        <v>10</v>
      </c>
      <c r="U9" s="205">
        <v>10</v>
      </c>
      <c r="V9" s="128">
        <v>25</v>
      </c>
      <c r="W9" s="206">
        <v>50</v>
      </c>
      <c r="X9" s="206">
        <v>85</v>
      </c>
      <c r="Y9" s="206">
        <v>50</v>
      </c>
      <c r="Z9" s="207">
        <v>50</v>
      </c>
      <c r="AA9" s="207">
        <v>50</v>
      </c>
      <c r="AB9" s="208">
        <v>50</v>
      </c>
      <c r="AC9" s="209"/>
      <c r="AD9" s="1"/>
    </row>
    <row r="10" spans="1:31" ht="18" customHeight="1" thickBot="1">
      <c r="A10" s="152">
        <v>1</v>
      </c>
      <c r="B10" s="167">
        <v>12017019165</v>
      </c>
      <c r="C10" s="157" t="s">
        <v>96</v>
      </c>
      <c r="D10" s="295">
        <v>6.5</v>
      </c>
      <c r="E10" s="296">
        <v>0</v>
      </c>
      <c r="F10" s="95"/>
      <c r="G10" s="295">
        <v>2</v>
      </c>
      <c r="H10" s="256"/>
      <c r="I10" s="258"/>
      <c r="J10" s="257"/>
      <c r="K10" s="257"/>
      <c r="L10" s="257"/>
      <c r="M10" s="259"/>
      <c r="N10" s="256"/>
      <c r="O10" s="260"/>
      <c r="P10" s="261"/>
      <c r="Q10" s="258"/>
      <c r="R10" s="258"/>
      <c r="S10" s="258"/>
      <c r="T10" s="258"/>
      <c r="U10" s="262"/>
      <c r="V10" s="282">
        <v>12.8125</v>
      </c>
      <c r="W10" s="218"/>
      <c r="X10" s="218"/>
      <c r="Y10" s="218"/>
      <c r="Z10" s="219"/>
      <c r="AA10" s="220"/>
      <c r="AB10" s="221"/>
      <c r="AC10" s="161"/>
      <c r="AD10" s="150"/>
      <c r="AE10" s="118"/>
    </row>
    <row r="11" spans="1:31" ht="18" customHeight="1" thickBot="1">
      <c r="A11" s="153">
        <v>2</v>
      </c>
      <c r="B11" s="168">
        <v>12017019167</v>
      </c>
      <c r="C11" s="158" t="s">
        <v>97</v>
      </c>
      <c r="D11" s="295">
        <v>6</v>
      </c>
      <c r="E11" s="297">
        <v>1</v>
      </c>
      <c r="F11" s="95"/>
      <c r="G11" s="295">
        <v>2.5</v>
      </c>
      <c r="H11" s="256"/>
      <c r="I11" s="257"/>
      <c r="J11" s="257"/>
      <c r="K11" s="257"/>
      <c r="L11" s="257"/>
      <c r="M11" s="259"/>
      <c r="N11" s="256"/>
      <c r="O11" s="260"/>
      <c r="P11" s="258">
        <v>2.5</v>
      </c>
      <c r="Q11" s="256"/>
      <c r="R11" s="258"/>
      <c r="S11" s="258"/>
      <c r="T11" s="258"/>
      <c r="U11" s="262"/>
      <c r="V11" s="282">
        <v>8.5</v>
      </c>
      <c r="W11" s="218"/>
      <c r="X11" s="218"/>
      <c r="Y11" s="218"/>
      <c r="Z11" s="219"/>
      <c r="AA11" s="220"/>
      <c r="AB11" s="222"/>
      <c r="AC11" s="161"/>
      <c r="AD11" s="150"/>
      <c r="AE11" s="118"/>
    </row>
    <row r="12" spans="1:31" ht="18" customHeight="1" thickBot="1">
      <c r="A12" s="153">
        <v>3</v>
      </c>
      <c r="B12" s="168">
        <v>13018019003</v>
      </c>
      <c r="C12" s="158" t="s">
        <v>98</v>
      </c>
      <c r="D12" s="295">
        <v>5.5</v>
      </c>
      <c r="E12" s="297">
        <v>6</v>
      </c>
      <c r="F12" s="95"/>
      <c r="G12" s="295">
        <v>6</v>
      </c>
      <c r="H12" s="256"/>
      <c r="I12" s="258"/>
      <c r="J12" s="257"/>
      <c r="K12" s="257"/>
      <c r="L12" s="257"/>
      <c r="M12" s="259"/>
      <c r="N12" s="256"/>
      <c r="O12" s="260"/>
      <c r="P12" s="258">
        <v>4</v>
      </c>
      <c r="Q12" s="258"/>
      <c r="R12" s="258"/>
      <c r="S12" s="258"/>
      <c r="T12" s="258"/>
      <c r="U12" s="262"/>
      <c r="V12" s="282">
        <v>16.5625</v>
      </c>
      <c r="W12" s="218"/>
      <c r="X12" s="218"/>
      <c r="Y12" s="218"/>
      <c r="Z12" s="219"/>
      <c r="AA12" s="220"/>
      <c r="AB12" s="221"/>
      <c r="AC12" s="161"/>
      <c r="AD12" s="150"/>
      <c r="AE12" s="118"/>
    </row>
    <row r="13" spans="1:31" ht="18" customHeight="1" thickBot="1">
      <c r="A13" s="152">
        <v>4</v>
      </c>
      <c r="B13" s="168">
        <v>13018019010</v>
      </c>
      <c r="C13" s="158" t="s">
        <v>99</v>
      </c>
      <c r="D13" s="296">
        <v>0</v>
      </c>
      <c r="E13" s="296">
        <v>0</v>
      </c>
      <c r="F13" s="296">
        <v>0</v>
      </c>
      <c r="G13" s="296">
        <v>0</v>
      </c>
      <c r="H13" s="264"/>
      <c r="I13" s="263"/>
      <c r="J13" s="263"/>
      <c r="K13" s="263"/>
      <c r="L13" s="263"/>
      <c r="M13" s="259"/>
      <c r="N13" s="256"/>
      <c r="O13" s="260"/>
      <c r="P13" s="261"/>
      <c r="Q13" s="256"/>
      <c r="R13" s="256"/>
      <c r="S13" s="258"/>
      <c r="T13" s="258"/>
      <c r="U13" s="262"/>
      <c r="V13" s="282" t="s">
        <v>20</v>
      </c>
      <c r="W13" s="218"/>
      <c r="X13" s="218"/>
      <c r="Y13" s="218"/>
      <c r="Z13" s="219"/>
      <c r="AA13" s="220"/>
      <c r="AB13" s="222"/>
      <c r="AC13" s="161"/>
      <c r="AD13" s="150"/>
      <c r="AE13" s="118"/>
    </row>
    <row r="14" spans="1:31" s="69" customFormat="1" ht="18" customHeight="1" thickBot="1">
      <c r="A14" s="153">
        <v>5</v>
      </c>
      <c r="B14" s="168">
        <v>13018019014</v>
      </c>
      <c r="C14" s="158" t="s">
        <v>100</v>
      </c>
      <c r="D14" s="295">
        <v>5.5</v>
      </c>
      <c r="E14" s="298">
        <v>2.5</v>
      </c>
      <c r="F14" s="88"/>
      <c r="G14" s="295">
        <v>1.5</v>
      </c>
      <c r="H14" s="256"/>
      <c r="I14" s="263"/>
      <c r="J14" s="263"/>
      <c r="K14" s="263"/>
      <c r="L14" s="263"/>
      <c r="M14" s="259"/>
      <c r="N14" s="256"/>
      <c r="O14" s="260"/>
      <c r="P14" s="261">
        <v>4</v>
      </c>
      <c r="Q14" s="256"/>
      <c r="R14" s="256"/>
      <c r="S14" s="258"/>
      <c r="T14" s="258"/>
      <c r="U14" s="262"/>
      <c r="V14" s="282">
        <v>16.5625</v>
      </c>
      <c r="W14" s="218"/>
      <c r="X14" s="218"/>
      <c r="Y14" s="218"/>
      <c r="Z14" s="218"/>
      <c r="AA14" s="218"/>
      <c r="AB14" s="221"/>
      <c r="AC14" s="218"/>
      <c r="AD14" s="150"/>
      <c r="AE14" s="151"/>
    </row>
    <row r="15" spans="1:31" ht="18" customHeight="1" thickBot="1">
      <c r="A15" s="153">
        <v>6</v>
      </c>
      <c r="B15" s="168">
        <v>13018019015</v>
      </c>
      <c r="C15" s="158" t="s">
        <v>101</v>
      </c>
      <c r="D15" s="296">
        <v>0</v>
      </c>
      <c r="E15" s="296">
        <v>0</v>
      </c>
      <c r="F15" s="95"/>
      <c r="G15" s="296">
        <v>0</v>
      </c>
      <c r="H15" s="256"/>
      <c r="I15" s="258"/>
      <c r="J15" s="257"/>
      <c r="K15" s="257"/>
      <c r="L15" s="257"/>
      <c r="M15" s="259"/>
      <c r="N15" s="256"/>
      <c r="O15" s="260"/>
      <c r="P15" s="261"/>
      <c r="Q15" s="256"/>
      <c r="R15" s="256"/>
      <c r="S15" s="258"/>
      <c r="T15" s="258"/>
      <c r="U15" s="262"/>
      <c r="V15" s="282" t="s">
        <v>20</v>
      </c>
      <c r="W15" s="218"/>
      <c r="X15" s="218"/>
      <c r="Y15" s="218"/>
      <c r="Z15" s="219"/>
      <c r="AA15" s="220"/>
      <c r="AB15" s="221"/>
      <c r="AC15" s="161"/>
      <c r="AD15" s="150"/>
      <c r="AE15" s="118"/>
    </row>
    <row r="16" spans="1:31" ht="18" customHeight="1" thickBot="1">
      <c r="A16" s="152">
        <v>7</v>
      </c>
      <c r="B16" s="168">
        <v>13018019028</v>
      </c>
      <c r="C16" s="158" t="s">
        <v>102</v>
      </c>
      <c r="D16" s="295">
        <v>0.5</v>
      </c>
      <c r="E16" s="296">
        <v>0</v>
      </c>
      <c r="F16" s="88"/>
      <c r="G16" s="295">
        <v>0.5</v>
      </c>
      <c r="H16" s="256"/>
      <c r="I16" s="263"/>
      <c r="J16" s="263"/>
      <c r="K16" s="263"/>
      <c r="L16" s="263"/>
      <c r="M16" s="259"/>
      <c r="N16" s="256"/>
      <c r="O16" s="260"/>
      <c r="P16" s="261">
        <v>0</v>
      </c>
      <c r="Q16" s="256"/>
      <c r="R16" s="256"/>
      <c r="S16" s="265"/>
      <c r="T16" s="265"/>
      <c r="U16" s="262"/>
      <c r="V16" s="282">
        <v>9.375</v>
      </c>
      <c r="W16" s="218"/>
      <c r="X16" s="218"/>
      <c r="Y16" s="218"/>
      <c r="Z16" s="219"/>
      <c r="AA16" s="220"/>
      <c r="AB16" s="221"/>
      <c r="AC16" s="161"/>
      <c r="AD16" s="150"/>
      <c r="AE16" s="118"/>
    </row>
    <row r="17" spans="1:31" ht="18" customHeight="1" thickBot="1">
      <c r="A17" s="153">
        <v>8</v>
      </c>
      <c r="B17" s="168">
        <v>13018019031</v>
      </c>
      <c r="C17" s="158" t="s">
        <v>103</v>
      </c>
      <c r="D17" s="296">
        <v>0</v>
      </c>
      <c r="E17" s="295">
        <v>0.5</v>
      </c>
      <c r="F17" s="88"/>
      <c r="G17" s="296">
        <v>0</v>
      </c>
      <c r="H17" s="256"/>
      <c r="I17" s="258"/>
      <c r="J17" s="263"/>
      <c r="K17" s="263"/>
      <c r="L17" s="263"/>
      <c r="M17" s="259"/>
      <c r="N17" s="256"/>
      <c r="O17" s="260"/>
      <c r="P17" s="261">
        <v>2</v>
      </c>
      <c r="Q17" s="256"/>
      <c r="R17" s="256"/>
      <c r="S17" s="258"/>
      <c r="T17" s="258"/>
      <c r="U17" s="262"/>
      <c r="V17" s="282">
        <v>6.875</v>
      </c>
      <c r="W17" s="218"/>
      <c r="X17" s="218"/>
      <c r="Y17" s="218"/>
      <c r="Z17" s="219"/>
      <c r="AA17" s="220"/>
      <c r="AB17" s="222"/>
      <c r="AC17" s="161"/>
      <c r="AD17" s="150"/>
      <c r="AE17" s="118"/>
    </row>
    <row r="18" spans="1:31" ht="18" customHeight="1" thickBot="1">
      <c r="A18" s="153">
        <v>9</v>
      </c>
      <c r="B18" s="168">
        <v>13018019055</v>
      </c>
      <c r="C18" s="158" t="s">
        <v>104</v>
      </c>
      <c r="D18" s="295">
        <v>0.5</v>
      </c>
      <c r="E18" s="295">
        <v>1.5</v>
      </c>
      <c r="F18" s="88"/>
      <c r="G18" s="295">
        <v>3</v>
      </c>
      <c r="H18" s="256"/>
      <c r="I18" s="263"/>
      <c r="J18" s="263"/>
      <c r="K18" s="263"/>
      <c r="L18" s="263"/>
      <c r="M18" s="259"/>
      <c r="N18" s="256"/>
      <c r="O18" s="260"/>
      <c r="P18" s="261">
        <v>4</v>
      </c>
      <c r="Q18" s="256"/>
      <c r="R18" s="256"/>
      <c r="S18" s="256"/>
      <c r="T18" s="256"/>
      <c r="U18" s="262"/>
      <c r="V18" s="282">
        <v>7.8125</v>
      </c>
      <c r="W18" s="218"/>
      <c r="X18" s="218"/>
      <c r="Y18" s="218"/>
      <c r="Z18" s="219"/>
      <c r="AA18" s="220"/>
      <c r="AB18" s="221"/>
      <c r="AC18" s="161"/>
      <c r="AD18" s="150"/>
      <c r="AE18" s="118"/>
    </row>
    <row r="19" spans="1:31" ht="23.25" customHeight="1" thickBot="1">
      <c r="A19" s="152">
        <v>10</v>
      </c>
      <c r="B19" s="168">
        <v>13018019081</v>
      </c>
      <c r="C19" s="158" t="s">
        <v>105</v>
      </c>
      <c r="D19" s="295">
        <v>6.5</v>
      </c>
      <c r="E19" s="295">
        <v>1.5</v>
      </c>
      <c r="F19" s="88"/>
      <c r="G19" s="295">
        <v>6</v>
      </c>
      <c r="H19" s="256"/>
      <c r="I19" s="258"/>
      <c r="J19" s="263"/>
      <c r="K19" s="263"/>
      <c r="L19" s="263"/>
      <c r="M19" s="259"/>
      <c r="N19" s="256"/>
      <c r="O19" s="260"/>
      <c r="P19" s="261">
        <v>2.5</v>
      </c>
      <c r="Q19" s="256"/>
      <c r="R19" s="256"/>
      <c r="S19" s="256"/>
      <c r="T19" s="256"/>
      <c r="U19" s="262"/>
      <c r="V19" s="282">
        <v>13.125</v>
      </c>
      <c r="W19" s="218"/>
      <c r="X19" s="218"/>
      <c r="Y19" s="218"/>
      <c r="Z19" s="219"/>
      <c r="AA19" s="220"/>
      <c r="AB19" s="221"/>
      <c r="AC19" s="161"/>
      <c r="AD19" s="150"/>
      <c r="AE19" s="118"/>
    </row>
    <row r="20" spans="1:31" ht="18" customHeight="1" thickBot="1">
      <c r="A20" s="153">
        <v>11</v>
      </c>
      <c r="B20" s="168">
        <v>13018019082</v>
      </c>
      <c r="C20" s="158" t="s">
        <v>106</v>
      </c>
      <c r="D20" s="295">
        <v>4.5</v>
      </c>
      <c r="E20" s="296">
        <v>0</v>
      </c>
      <c r="F20" s="296">
        <v>0</v>
      </c>
      <c r="G20" s="296">
        <v>0</v>
      </c>
      <c r="H20" s="256"/>
      <c r="I20" s="256"/>
      <c r="J20" s="263"/>
      <c r="K20" s="263"/>
      <c r="L20" s="263"/>
      <c r="M20" s="259"/>
      <c r="N20" s="256"/>
      <c r="O20" s="260"/>
      <c r="P20" s="261">
        <v>3.5</v>
      </c>
      <c r="Q20" s="256"/>
      <c r="R20" s="256"/>
      <c r="S20" s="256"/>
      <c r="T20" s="256"/>
      <c r="U20" s="262"/>
      <c r="V20" s="282">
        <v>13.125</v>
      </c>
      <c r="W20" s="218"/>
      <c r="X20" s="218"/>
      <c r="Y20" s="218"/>
      <c r="Z20" s="219"/>
      <c r="AA20" s="220"/>
      <c r="AB20" s="221"/>
      <c r="AC20" s="161"/>
      <c r="AD20" s="150"/>
      <c r="AE20" s="118"/>
    </row>
    <row r="21" spans="1:31" ht="18" customHeight="1" thickBot="1">
      <c r="A21" s="153">
        <v>12</v>
      </c>
      <c r="B21" s="168">
        <v>13018019101</v>
      </c>
      <c r="C21" s="158" t="s">
        <v>122</v>
      </c>
      <c r="D21" s="296">
        <v>0</v>
      </c>
      <c r="E21" s="295">
        <v>1.5</v>
      </c>
      <c r="F21" s="88"/>
      <c r="G21" s="295">
        <v>4</v>
      </c>
      <c r="H21" s="256"/>
      <c r="I21" s="256"/>
      <c r="J21" s="263"/>
      <c r="K21" s="263"/>
      <c r="L21" s="263"/>
      <c r="M21" s="259"/>
      <c r="N21" s="256"/>
      <c r="O21" s="260"/>
      <c r="P21" s="261">
        <v>0.5</v>
      </c>
      <c r="Q21" s="256"/>
      <c r="R21" s="256"/>
      <c r="S21" s="256"/>
      <c r="T21" s="256"/>
      <c r="U21" s="262"/>
      <c r="V21" s="282">
        <v>15</v>
      </c>
      <c r="W21" s="218"/>
      <c r="X21" s="218"/>
      <c r="Y21" s="218"/>
      <c r="Z21" s="219"/>
      <c r="AA21" s="220"/>
      <c r="AB21" s="221"/>
      <c r="AC21" s="161"/>
      <c r="AD21" s="150"/>
      <c r="AE21" s="118"/>
    </row>
    <row r="22" spans="1:31" ht="22.5" customHeight="1" thickBot="1">
      <c r="A22" s="152">
        <v>13</v>
      </c>
      <c r="B22" s="168">
        <v>13018019106</v>
      </c>
      <c r="C22" s="158" t="s">
        <v>107</v>
      </c>
      <c r="D22" s="296">
        <v>0</v>
      </c>
      <c r="E22" s="296">
        <v>0</v>
      </c>
      <c r="F22" s="296">
        <v>0</v>
      </c>
      <c r="G22" s="296">
        <v>0</v>
      </c>
      <c r="H22" s="256"/>
      <c r="I22" s="256"/>
      <c r="J22" s="263"/>
      <c r="K22" s="263"/>
      <c r="L22" s="263"/>
      <c r="M22" s="263"/>
      <c r="N22" s="256"/>
      <c r="O22" s="260"/>
      <c r="P22" s="261"/>
      <c r="Q22" s="256"/>
      <c r="R22" s="256"/>
      <c r="S22" s="256"/>
      <c r="T22" s="256"/>
      <c r="U22" s="262"/>
      <c r="V22" s="282" t="s">
        <v>20</v>
      </c>
      <c r="W22" s="218"/>
      <c r="X22" s="218"/>
      <c r="Y22" s="218"/>
      <c r="Z22" s="219"/>
      <c r="AA22" s="220"/>
      <c r="AB22" s="221"/>
      <c r="AC22" s="161"/>
      <c r="AD22" s="150"/>
      <c r="AE22" s="118"/>
    </row>
    <row r="23" spans="1:31" ht="21.75" customHeight="1" thickBot="1">
      <c r="A23" s="153">
        <v>14</v>
      </c>
      <c r="B23" s="168">
        <v>13018019112</v>
      </c>
      <c r="C23" s="158" t="s">
        <v>108</v>
      </c>
      <c r="D23" s="295">
        <v>8.5</v>
      </c>
      <c r="E23" s="295">
        <v>2</v>
      </c>
      <c r="F23" s="88"/>
      <c r="G23" s="295">
        <v>6</v>
      </c>
      <c r="H23" s="256"/>
      <c r="I23" s="258"/>
      <c r="J23" s="263"/>
      <c r="K23" s="263"/>
      <c r="L23" s="263"/>
      <c r="M23" s="259"/>
      <c r="N23" s="256"/>
      <c r="O23" s="260"/>
      <c r="P23" s="261">
        <v>3</v>
      </c>
      <c r="Q23" s="256"/>
      <c r="R23" s="256"/>
      <c r="S23" s="256"/>
      <c r="T23" s="256"/>
      <c r="U23" s="262"/>
      <c r="V23" s="282">
        <v>17.8125</v>
      </c>
      <c r="W23" s="218"/>
      <c r="X23" s="218"/>
      <c r="Y23" s="218"/>
      <c r="Z23" s="219"/>
      <c r="AA23" s="220"/>
      <c r="AB23" s="221"/>
      <c r="AC23" s="161"/>
      <c r="AD23" s="150"/>
      <c r="AE23" s="118"/>
    </row>
    <row r="24" spans="1:31" s="69" customFormat="1" ht="18" customHeight="1" thickBot="1">
      <c r="A24" s="153">
        <v>15</v>
      </c>
      <c r="B24" s="168">
        <v>13018019129</v>
      </c>
      <c r="C24" s="158" t="s">
        <v>109</v>
      </c>
      <c r="D24" s="295">
        <v>8</v>
      </c>
      <c r="E24" s="295">
        <v>8.5</v>
      </c>
      <c r="F24" s="88"/>
      <c r="G24" s="295">
        <v>6</v>
      </c>
      <c r="H24" s="256"/>
      <c r="I24" s="256"/>
      <c r="J24" s="263"/>
      <c r="K24" s="263"/>
      <c r="L24" s="263"/>
      <c r="M24" s="259"/>
      <c r="N24" s="256"/>
      <c r="O24" s="260"/>
      <c r="P24" s="261">
        <v>9</v>
      </c>
      <c r="Q24" s="256"/>
      <c r="R24" s="256"/>
      <c r="S24" s="256"/>
      <c r="T24" s="256"/>
      <c r="U24" s="262"/>
      <c r="V24" s="282">
        <v>20.9375</v>
      </c>
      <c r="W24" s="174"/>
      <c r="X24" s="174"/>
      <c r="Y24" s="174"/>
      <c r="Z24" s="174"/>
      <c r="AA24" s="174"/>
      <c r="AB24" s="221"/>
      <c r="AC24" s="174"/>
      <c r="AD24" s="150"/>
      <c r="AE24" s="151"/>
    </row>
    <row r="25" spans="1:31" ht="25.5" customHeight="1" thickBot="1">
      <c r="A25" s="152">
        <v>16</v>
      </c>
      <c r="B25" s="168">
        <v>13018019138</v>
      </c>
      <c r="C25" s="158" t="s">
        <v>110</v>
      </c>
      <c r="D25" s="295">
        <v>8</v>
      </c>
      <c r="E25" s="295">
        <v>1.5</v>
      </c>
      <c r="F25" s="88"/>
      <c r="G25" s="295">
        <v>1.5</v>
      </c>
      <c r="H25" s="256"/>
      <c r="I25" s="256"/>
      <c r="J25" s="263"/>
      <c r="K25" s="263"/>
      <c r="L25" s="263"/>
      <c r="M25" s="259"/>
      <c r="N25" s="256"/>
      <c r="O25" s="260"/>
      <c r="P25" s="256">
        <v>2.5</v>
      </c>
      <c r="Q25" s="256"/>
      <c r="R25" s="256"/>
      <c r="S25" s="258"/>
      <c r="T25" s="258"/>
      <c r="U25" s="262"/>
      <c r="V25" s="282">
        <v>16.25</v>
      </c>
      <c r="W25" s="218"/>
      <c r="X25" s="218"/>
      <c r="Y25" s="218"/>
      <c r="Z25" s="219"/>
      <c r="AA25" s="220"/>
      <c r="AB25" s="221"/>
      <c r="AC25" s="161"/>
      <c r="AD25" s="150"/>
      <c r="AE25" s="118"/>
    </row>
    <row r="26" spans="1:31" ht="18" customHeight="1" thickBot="1">
      <c r="A26" s="153">
        <v>17</v>
      </c>
      <c r="B26" s="168">
        <v>13018019139</v>
      </c>
      <c r="C26" s="158" t="s">
        <v>111</v>
      </c>
      <c r="D26" s="295">
        <v>5</v>
      </c>
      <c r="E26" s="295">
        <v>6</v>
      </c>
      <c r="F26" s="88"/>
      <c r="G26" s="295">
        <v>5</v>
      </c>
      <c r="H26" s="256"/>
      <c r="I26" s="256"/>
      <c r="J26" s="263"/>
      <c r="K26" s="263"/>
      <c r="L26" s="263"/>
      <c r="M26" s="259"/>
      <c r="N26" s="256"/>
      <c r="O26" s="260"/>
      <c r="P26" s="261">
        <v>6</v>
      </c>
      <c r="Q26" s="256"/>
      <c r="R26" s="256"/>
      <c r="S26" s="256"/>
      <c r="T26" s="256"/>
      <c r="U26" s="262"/>
      <c r="V26" s="282">
        <v>13.5</v>
      </c>
      <c r="W26" s="218"/>
      <c r="X26" s="218"/>
      <c r="Y26" s="218"/>
      <c r="Z26" s="219"/>
      <c r="AA26" s="220"/>
      <c r="AB26" s="221"/>
      <c r="AC26" s="161"/>
      <c r="AD26" s="150"/>
      <c r="AE26" s="118"/>
    </row>
    <row r="27" spans="1:31" ht="18" customHeight="1" thickBot="1">
      <c r="A27" s="153">
        <v>18</v>
      </c>
      <c r="B27" s="168">
        <v>13018019146</v>
      </c>
      <c r="C27" s="158" t="s">
        <v>112</v>
      </c>
      <c r="D27" s="295">
        <v>1.5</v>
      </c>
      <c r="E27" s="295">
        <v>1</v>
      </c>
      <c r="F27" s="88"/>
      <c r="G27" s="295">
        <v>1.5</v>
      </c>
      <c r="H27" s="256"/>
      <c r="I27" s="256"/>
      <c r="J27" s="263"/>
      <c r="K27" s="263"/>
      <c r="L27" s="263"/>
      <c r="M27" s="259"/>
      <c r="N27" s="256"/>
      <c r="O27" s="260"/>
      <c r="P27" s="261">
        <v>2.5</v>
      </c>
      <c r="Q27" s="256"/>
      <c r="R27" s="256"/>
      <c r="S27" s="256"/>
      <c r="T27" s="256"/>
      <c r="U27" s="262"/>
      <c r="V27" s="282">
        <v>11.25</v>
      </c>
      <c r="W27" s="218"/>
      <c r="X27" s="218"/>
      <c r="Y27" s="218"/>
      <c r="Z27" s="219"/>
      <c r="AA27" s="220"/>
      <c r="AB27" s="221"/>
      <c r="AC27" s="161"/>
      <c r="AD27" s="150"/>
      <c r="AE27" s="118"/>
    </row>
    <row r="28" spans="1:31" ht="18" customHeight="1" thickBot="1">
      <c r="A28" s="152">
        <v>19</v>
      </c>
      <c r="B28" s="168">
        <v>13018019152</v>
      </c>
      <c r="C28" s="158" t="s">
        <v>113</v>
      </c>
      <c r="D28" s="295">
        <v>0.5</v>
      </c>
      <c r="E28" s="295">
        <v>1</v>
      </c>
      <c r="F28" s="88"/>
      <c r="G28" s="295">
        <v>4</v>
      </c>
      <c r="H28" s="256"/>
      <c r="I28" s="256"/>
      <c r="J28" s="263"/>
      <c r="K28" s="263"/>
      <c r="L28" s="263"/>
      <c r="M28" s="259"/>
      <c r="N28" s="256"/>
      <c r="O28" s="260"/>
      <c r="P28" s="261">
        <v>2</v>
      </c>
      <c r="Q28" s="256"/>
      <c r="R28" s="256"/>
      <c r="S28" s="256"/>
      <c r="T28" s="256"/>
      <c r="U28" s="262"/>
      <c r="V28" s="282">
        <v>14.4</v>
      </c>
      <c r="W28" s="218"/>
      <c r="X28" s="218"/>
      <c r="Y28" s="218"/>
      <c r="Z28" s="219"/>
      <c r="AA28" s="220"/>
      <c r="AB28" s="221"/>
      <c r="AC28" s="161"/>
      <c r="AD28" s="150"/>
      <c r="AE28" s="118"/>
    </row>
    <row r="29" spans="1:31" s="69" customFormat="1" ht="18" customHeight="1" thickBot="1">
      <c r="A29" s="153">
        <v>20</v>
      </c>
      <c r="B29" s="168">
        <v>13018019157</v>
      </c>
      <c r="C29" s="158" t="s">
        <v>114</v>
      </c>
      <c r="D29" s="295">
        <v>7.5</v>
      </c>
      <c r="E29" s="295">
        <v>5</v>
      </c>
      <c r="F29" s="88"/>
      <c r="G29" s="295">
        <v>5</v>
      </c>
      <c r="H29" s="256"/>
      <c r="I29" s="256"/>
      <c r="J29" s="263"/>
      <c r="K29" s="263"/>
      <c r="L29" s="263"/>
      <c r="M29" s="259"/>
      <c r="N29" s="256"/>
      <c r="O29" s="260"/>
      <c r="P29" s="261">
        <v>8</v>
      </c>
      <c r="Q29" s="256"/>
      <c r="R29" s="256"/>
      <c r="S29" s="256"/>
      <c r="T29" s="256"/>
      <c r="U29" s="262"/>
      <c r="V29" s="282">
        <v>15.625</v>
      </c>
      <c r="W29" s="218"/>
      <c r="X29" s="218"/>
      <c r="Y29" s="218"/>
      <c r="Z29" s="219"/>
      <c r="AA29" s="220"/>
      <c r="AB29" s="221"/>
      <c r="AC29" s="161"/>
      <c r="AD29" s="150"/>
      <c r="AE29" s="151"/>
    </row>
    <row r="30" spans="1:31" ht="23.25" customHeight="1" thickBot="1">
      <c r="A30" s="153">
        <v>21</v>
      </c>
      <c r="B30" s="168">
        <v>13018019159</v>
      </c>
      <c r="C30" s="158" t="s">
        <v>115</v>
      </c>
      <c r="D30" s="295">
        <v>4</v>
      </c>
      <c r="E30" s="299">
        <v>2</v>
      </c>
      <c r="F30" s="88"/>
      <c r="G30" s="295">
        <v>3</v>
      </c>
      <c r="H30" s="256"/>
      <c r="I30" s="256"/>
      <c r="J30" s="263"/>
      <c r="K30" s="263"/>
      <c r="L30" s="263"/>
      <c r="M30" s="259"/>
      <c r="N30" s="256"/>
      <c r="O30" s="260"/>
      <c r="P30" s="261">
        <v>5</v>
      </c>
      <c r="Q30" s="256"/>
      <c r="R30" s="256"/>
      <c r="S30" s="256"/>
      <c r="T30" s="256"/>
      <c r="U30" s="262"/>
      <c r="V30" s="282">
        <v>6.875</v>
      </c>
      <c r="W30" s="218"/>
      <c r="X30" s="218"/>
      <c r="Y30" s="218"/>
      <c r="Z30" s="219"/>
      <c r="AA30" s="220"/>
      <c r="AB30" s="221"/>
      <c r="AC30" s="161"/>
      <c r="AD30" s="150"/>
      <c r="AE30" s="118"/>
    </row>
    <row r="31" spans="1:31" ht="18" customHeight="1" thickBot="1">
      <c r="A31" s="152">
        <v>22</v>
      </c>
      <c r="B31" s="168">
        <v>13018019168</v>
      </c>
      <c r="C31" s="158" t="s">
        <v>116</v>
      </c>
      <c r="D31" s="295">
        <v>5</v>
      </c>
      <c r="E31" s="295">
        <v>2</v>
      </c>
      <c r="F31" s="295"/>
      <c r="G31" s="295">
        <v>8</v>
      </c>
      <c r="H31" s="256"/>
      <c r="I31" s="256"/>
      <c r="J31" s="256"/>
      <c r="K31" s="256"/>
      <c r="L31" s="256"/>
      <c r="M31" s="256"/>
      <c r="N31" s="256"/>
      <c r="O31" s="260"/>
      <c r="P31" s="261">
        <v>7.5</v>
      </c>
      <c r="Q31" s="256"/>
      <c r="R31" s="256"/>
      <c r="S31" s="256"/>
      <c r="T31" s="256"/>
      <c r="U31" s="262"/>
      <c r="V31" s="282">
        <v>22.1875</v>
      </c>
      <c r="W31" s="218"/>
      <c r="X31" s="218"/>
      <c r="Y31" s="218"/>
      <c r="Z31" s="219"/>
      <c r="AA31" s="220"/>
      <c r="AB31" s="221"/>
      <c r="AC31" s="161"/>
      <c r="AD31" s="150"/>
      <c r="AE31" s="118"/>
    </row>
    <row r="32" spans="1:31" ht="18" customHeight="1" thickBot="1">
      <c r="A32" s="153">
        <v>23</v>
      </c>
      <c r="B32" s="168">
        <v>13018019190</v>
      </c>
      <c r="C32" s="158" t="s">
        <v>121</v>
      </c>
      <c r="D32" s="295">
        <v>7</v>
      </c>
      <c r="E32" s="295">
        <v>1.5</v>
      </c>
      <c r="F32" s="295"/>
      <c r="G32" s="295">
        <v>2.5</v>
      </c>
      <c r="H32" s="256"/>
      <c r="I32" s="256"/>
      <c r="J32" s="256"/>
      <c r="K32" s="256"/>
      <c r="L32" s="256"/>
      <c r="M32" s="256"/>
      <c r="N32" s="256"/>
      <c r="O32" s="260"/>
      <c r="P32" s="261">
        <v>6.5</v>
      </c>
      <c r="Q32" s="256"/>
      <c r="R32" s="256"/>
      <c r="S32" s="256"/>
      <c r="T32" s="256"/>
      <c r="U32" s="262"/>
      <c r="V32" s="282">
        <v>17.5</v>
      </c>
      <c r="W32" s="218"/>
      <c r="X32" s="218"/>
      <c r="Y32" s="218"/>
      <c r="Z32" s="219"/>
      <c r="AA32" s="220"/>
      <c r="AB32" s="221"/>
      <c r="AC32" s="161"/>
      <c r="AD32" s="150"/>
      <c r="AE32" s="118"/>
    </row>
    <row r="33" spans="1:31" ht="22.5" customHeight="1" thickBot="1">
      <c r="A33" s="153">
        <v>24</v>
      </c>
      <c r="B33" s="168">
        <v>101519114</v>
      </c>
      <c r="C33" s="158" t="s">
        <v>117</v>
      </c>
      <c r="D33" s="296">
        <v>0</v>
      </c>
      <c r="E33" s="295">
        <v>0</v>
      </c>
      <c r="F33" s="88"/>
      <c r="G33" s="296">
        <v>0</v>
      </c>
      <c r="H33" s="256"/>
      <c r="I33" s="256"/>
      <c r="J33" s="263"/>
      <c r="K33" s="263"/>
      <c r="L33" s="263"/>
      <c r="M33" s="259"/>
      <c r="N33" s="256"/>
      <c r="O33" s="260"/>
      <c r="P33" s="266">
        <v>0</v>
      </c>
      <c r="Q33" s="256"/>
      <c r="R33" s="256"/>
      <c r="S33" s="256"/>
      <c r="T33" s="256"/>
      <c r="U33" s="262"/>
      <c r="V33" s="282">
        <v>2.8125</v>
      </c>
      <c r="W33" s="218"/>
      <c r="X33" s="218"/>
      <c r="Y33" s="218"/>
      <c r="Z33" s="219"/>
      <c r="AA33" s="220"/>
      <c r="AB33" s="221"/>
      <c r="AC33" s="161"/>
      <c r="AD33" s="150"/>
      <c r="AE33" s="118"/>
    </row>
    <row r="34" spans="1:31" ht="24" customHeight="1" thickBot="1">
      <c r="A34" s="152">
        <v>25</v>
      </c>
      <c r="B34" s="168">
        <v>111619207</v>
      </c>
      <c r="C34" s="158" t="s">
        <v>118</v>
      </c>
      <c r="D34" s="296">
        <v>0</v>
      </c>
      <c r="E34" s="296">
        <v>0</v>
      </c>
      <c r="F34" s="296">
        <v>0</v>
      </c>
      <c r="G34" s="296">
        <v>0</v>
      </c>
      <c r="H34" s="256"/>
      <c r="I34" s="256"/>
      <c r="J34" s="263"/>
      <c r="K34" s="263"/>
      <c r="L34" s="263"/>
      <c r="M34" s="259"/>
      <c r="N34" s="256"/>
      <c r="O34" s="260"/>
      <c r="P34" s="261">
        <v>5</v>
      </c>
      <c r="Q34" s="256"/>
      <c r="R34" s="256"/>
      <c r="S34" s="256"/>
      <c r="T34" s="256"/>
      <c r="U34" s="262"/>
      <c r="V34" s="282">
        <v>0.3125</v>
      </c>
      <c r="W34" s="218"/>
      <c r="X34" s="218"/>
      <c r="Y34" s="218"/>
      <c r="Z34" s="219"/>
      <c r="AA34" s="220"/>
      <c r="AB34" s="221"/>
      <c r="AC34" s="161"/>
      <c r="AD34" s="150"/>
      <c r="AE34" s="118"/>
    </row>
    <row r="35" spans="1:31" ht="24" customHeight="1" thickBot="1">
      <c r="A35" s="153">
        <v>26</v>
      </c>
      <c r="B35" s="168">
        <v>111619223</v>
      </c>
      <c r="C35" s="158" t="s">
        <v>119</v>
      </c>
      <c r="D35" s="295">
        <v>7</v>
      </c>
      <c r="E35" s="295">
        <v>3</v>
      </c>
      <c r="F35" s="88"/>
      <c r="G35" s="295">
        <v>7.5</v>
      </c>
      <c r="H35" s="256"/>
      <c r="I35" s="256"/>
      <c r="J35" s="263"/>
      <c r="K35" s="263"/>
      <c r="L35" s="263"/>
      <c r="M35" s="259"/>
      <c r="N35" s="256"/>
      <c r="O35" s="260"/>
      <c r="P35" s="261">
        <v>6</v>
      </c>
      <c r="Q35" s="256"/>
      <c r="R35" s="256"/>
      <c r="S35" s="256"/>
      <c r="T35" s="256"/>
      <c r="U35" s="262"/>
      <c r="V35" s="282">
        <v>18.125</v>
      </c>
      <c r="W35" s="218"/>
      <c r="X35" s="218"/>
      <c r="Y35" s="218"/>
      <c r="Z35" s="219"/>
      <c r="AA35" s="220"/>
      <c r="AB35" s="221"/>
      <c r="AC35" s="161"/>
      <c r="AD35" s="150"/>
      <c r="AE35" s="118"/>
    </row>
    <row r="36" spans="1:31" ht="18" customHeight="1" thickBot="1">
      <c r="A36" s="153">
        <v>27</v>
      </c>
      <c r="B36" s="267">
        <v>70920005</v>
      </c>
      <c r="C36" s="281" t="s">
        <v>83</v>
      </c>
      <c r="D36" s="295">
        <v>1.5</v>
      </c>
      <c r="E36" s="300">
        <v>0</v>
      </c>
      <c r="F36" s="301"/>
      <c r="G36" s="300">
        <v>0</v>
      </c>
      <c r="H36" s="202"/>
      <c r="I36" s="212"/>
      <c r="J36" s="223"/>
      <c r="K36" s="223"/>
      <c r="L36" s="223"/>
      <c r="M36" s="213"/>
      <c r="N36" s="256"/>
      <c r="O36" s="214"/>
      <c r="P36" s="215">
        <v>1.5</v>
      </c>
      <c r="Q36" s="174"/>
      <c r="R36" s="174"/>
      <c r="S36" s="216"/>
      <c r="T36" s="216"/>
      <c r="U36" s="217"/>
      <c r="V36" s="282">
        <v>8.125</v>
      </c>
      <c r="W36" s="218"/>
      <c r="X36" s="218"/>
      <c r="Y36" s="218"/>
      <c r="Z36" s="219"/>
      <c r="AA36" s="220"/>
      <c r="AB36" s="221"/>
      <c r="AC36" s="161"/>
      <c r="AD36" s="150"/>
      <c r="AE36" s="118"/>
    </row>
    <row r="37" spans="1:31" s="69" customFormat="1" ht="18" customHeight="1" thickBot="1">
      <c r="A37" s="152">
        <v>28</v>
      </c>
      <c r="B37" s="267">
        <v>81220219</v>
      </c>
      <c r="C37" s="271" t="s">
        <v>120</v>
      </c>
      <c r="D37" s="295">
        <v>2.5</v>
      </c>
      <c r="E37" s="300">
        <v>1.5</v>
      </c>
      <c r="F37" s="301"/>
      <c r="G37" s="296">
        <v>0</v>
      </c>
      <c r="H37" s="202"/>
      <c r="I37" s="212"/>
      <c r="J37" s="223"/>
      <c r="K37" s="223"/>
      <c r="L37" s="223"/>
      <c r="M37" s="213"/>
      <c r="N37" s="256"/>
      <c r="O37" s="214"/>
      <c r="P37" s="215">
        <v>3.5</v>
      </c>
      <c r="Q37" s="174"/>
      <c r="R37" s="174"/>
      <c r="S37" s="174"/>
      <c r="T37" s="174"/>
      <c r="U37" s="217"/>
      <c r="V37" s="282">
        <v>8.75</v>
      </c>
      <c r="W37" s="224"/>
      <c r="X37" s="224"/>
      <c r="Y37" s="224"/>
      <c r="Z37" s="219"/>
      <c r="AA37" s="225"/>
      <c r="AB37" s="221"/>
      <c r="AC37" s="226"/>
      <c r="AD37" s="150"/>
      <c r="AE37" s="151"/>
    </row>
    <row r="38" spans="1:31" ht="18" customHeight="1">
      <c r="A38" s="64">
        <v>30</v>
      </c>
      <c r="B38" s="154"/>
      <c r="C38" s="271"/>
      <c r="D38" s="202"/>
      <c r="E38" s="202"/>
      <c r="F38" s="223"/>
      <c r="G38" s="202"/>
      <c r="H38" s="202"/>
      <c r="I38" s="212"/>
      <c r="J38" s="223"/>
      <c r="K38" s="223"/>
      <c r="L38" s="223"/>
      <c r="M38" s="213"/>
      <c r="N38" s="279"/>
      <c r="O38" s="214"/>
      <c r="P38" s="215"/>
      <c r="Q38" s="174"/>
      <c r="R38" s="174"/>
      <c r="S38" s="227"/>
      <c r="T38" s="227"/>
      <c r="U38" s="217"/>
      <c r="V38" s="129"/>
      <c r="W38" s="218"/>
      <c r="X38" s="218"/>
      <c r="Y38" s="218"/>
      <c r="Z38" s="219"/>
      <c r="AA38" s="220"/>
      <c r="AB38" s="221"/>
      <c r="AC38" s="161"/>
      <c r="AD38" s="150"/>
      <c r="AE38" s="118"/>
    </row>
    <row r="39" spans="1:31" s="65" customFormat="1" ht="18" customHeight="1">
      <c r="A39" s="64">
        <v>31</v>
      </c>
      <c r="B39" s="154"/>
      <c r="C39" s="271"/>
      <c r="D39" s="202"/>
      <c r="E39" s="202"/>
      <c r="F39" s="223"/>
      <c r="G39" s="202"/>
      <c r="H39" s="202"/>
      <c r="I39" s="202"/>
      <c r="J39" s="223"/>
      <c r="K39" s="223"/>
      <c r="L39" s="223"/>
      <c r="M39" s="213"/>
      <c r="N39" s="279"/>
      <c r="O39" s="214"/>
      <c r="P39" s="215"/>
      <c r="Q39" s="174"/>
      <c r="R39" s="174"/>
      <c r="S39" s="174"/>
      <c r="T39" s="174"/>
      <c r="U39" s="217"/>
      <c r="V39" s="129"/>
      <c r="W39" s="218"/>
      <c r="X39" s="218"/>
      <c r="Y39" s="218"/>
      <c r="Z39" s="219"/>
      <c r="AA39" s="220"/>
      <c r="AB39" s="221"/>
      <c r="AC39" s="161"/>
      <c r="AD39" s="150"/>
      <c r="AE39" s="117"/>
    </row>
    <row r="40" spans="1:31" s="65" customFormat="1" ht="18" customHeight="1">
      <c r="A40" s="64">
        <v>32</v>
      </c>
      <c r="B40" s="154"/>
      <c r="C40" s="272"/>
      <c r="D40" s="202"/>
      <c r="E40" s="202"/>
      <c r="F40" s="223"/>
      <c r="G40" s="202"/>
      <c r="H40" s="202"/>
      <c r="I40" s="202"/>
      <c r="J40" s="223"/>
      <c r="K40" s="223"/>
      <c r="L40" s="223"/>
      <c r="M40" s="213"/>
      <c r="N40" s="279"/>
      <c r="O40" s="214"/>
      <c r="P40" s="215"/>
      <c r="Q40" s="174"/>
      <c r="R40" s="174"/>
      <c r="S40" s="174"/>
      <c r="T40" s="174"/>
      <c r="U40" s="217"/>
      <c r="V40" s="129"/>
      <c r="W40" s="218"/>
      <c r="X40" s="218"/>
      <c r="Y40" s="218"/>
      <c r="Z40" s="219"/>
      <c r="AA40" s="220"/>
      <c r="AB40" s="221"/>
      <c r="AC40" s="161"/>
      <c r="AD40" s="150"/>
      <c r="AE40" s="117"/>
    </row>
    <row r="41" spans="1:31" s="65" customFormat="1" ht="18" customHeight="1">
      <c r="A41" s="64">
        <v>33</v>
      </c>
      <c r="B41" s="154"/>
      <c r="C41" s="272"/>
      <c r="D41" s="202"/>
      <c r="E41" s="202"/>
      <c r="F41" s="223"/>
      <c r="G41" s="202"/>
      <c r="H41" s="202"/>
      <c r="I41" s="202"/>
      <c r="J41" s="223"/>
      <c r="K41" s="223"/>
      <c r="L41" s="223"/>
      <c r="M41" s="213"/>
      <c r="N41" s="279"/>
      <c r="O41" s="214"/>
      <c r="P41" s="215"/>
      <c r="Q41" s="174"/>
      <c r="R41" s="174"/>
      <c r="S41" s="174"/>
      <c r="T41" s="174"/>
      <c r="U41" s="217"/>
      <c r="V41" s="129"/>
      <c r="W41" s="218"/>
      <c r="X41" s="218"/>
      <c r="Y41" s="218"/>
      <c r="Z41" s="219"/>
      <c r="AA41" s="220"/>
      <c r="AB41" s="221"/>
      <c r="AC41" s="161"/>
      <c r="AD41" s="150"/>
      <c r="AE41" s="117"/>
    </row>
    <row r="42" spans="1:31" s="65" customFormat="1" ht="18" customHeight="1">
      <c r="A42" s="81">
        <v>34</v>
      </c>
      <c r="B42" s="154"/>
      <c r="C42" s="272"/>
      <c r="D42" s="202"/>
      <c r="E42" s="202"/>
      <c r="F42" s="223"/>
      <c r="G42" s="202"/>
      <c r="H42" s="202"/>
      <c r="I42" s="212"/>
      <c r="J42" s="223"/>
      <c r="K42" s="223"/>
      <c r="L42" s="223"/>
      <c r="M42" s="213"/>
      <c r="N42" s="279"/>
      <c r="O42" s="214"/>
      <c r="P42" s="215"/>
      <c r="Q42" s="174"/>
      <c r="R42" s="174"/>
      <c r="S42" s="216"/>
      <c r="T42" s="216"/>
      <c r="U42" s="217"/>
      <c r="V42" s="129"/>
      <c r="W42" s="223"/>
      <c r="X42" s="223"/>
      <c r="Y42" s="223"/>
      <c r="Z42" s="219"/>
      <c r="AA42" s="228"/>
      <c r="AB42" s="221"/>
      <c r="AC42" s="161"/>
      <c r="AD42" s="150"/>
      <c r="AE42" s="117"/>
    </row>
    <row r="43" spans="1:31" s="65" customFormat="1" ht="18" customHeight="1">
      <c r="A43" s="80">
        <v>35</v>
      </c>
      <c r="B43" s="154"/>
      <c r="C43" s="272"/>
      <c r="D43" s="202"/>
      <c r="E43" s="202"/>
      <c r="F43" s="223"/>
      <c r="G43" s="202"/>
      <c r="H43" s="202"/>
      <c r="I43" s="212"/>
      <c r="J43" s="223"/>
      <c r="K43" s="223"/>
      <c r="L43" s="223"/>
      <c r="M43" s="213"/>
      <c r="N43" s="279"/>
      <c r="O43" s="214"/>
      <c r="P43" s="215"/>
      <c r="Q43" s="174"/>
      <c r="R43" s="174"/>
      <c r="S43" s="229"/>
      <c r="T43" s="229"/>
      <c r="U43" s="217"/>
      <c r="V43" s="129"/>
      <c r="W43" s="223"/>
      <c r="X43" s="223"/>
      <c r="Y43" s="223"/>
      <c r="Z43" s="219"/>
      <c r="AA43" s="228"/>
      <c r="AB43" s="221"/>
      <c r="AC43" s="161"/>
      <c r="AD43" s="150"/>
      <c r="AE43" s="117"/>
    </row>
    <row r="44" spans="1:31" s="65" customFormat="1" ht="18" customHeight="1">
      <c r="A44" s="80">
        <v>36</v>
      </c>
      <c r="B44" s="154"/>
      <c r="C44" s="271"/>
      <c r="D44" s="174"/>
      <c r="E44" s="210"/>
      <c r="F44" s="211"/>
      <c r="G44" s="174"/>
      <c r="H44" s="174"/>
      <c r="I44" s="211"/>
      <c r="J44" s="211"/>
      <c r="K44" s="211"/>
      <c r="L44" s="211"/>
      <c r="M44" s="230"/>
      <c r="N44" s="280"/>
      <c r="O44" s="214"/>
      <c r="P44" s="231"/>
      <c r="Q44" s="230"/>
      <c r="R44" s="232"/>
      <c r="S44" s="232"/>
      <c r="T44" s="232"/>
      <c r="U44" s="233"/>
      <c r="V44" s="132"/>
      <c r="W44" s="223"/>
      <c r="X44" s="223"/>
      <c r="Y44" s="223"/>
      <c r="Z44" s="223"/>
      <c r="AA44" s="223"/>
      <c r="AB44" s="132"/>
      <c r="AC44" s="228"/>
      <c r="AD44" s="74"/>
      <c r="AE44" s="4"/>
    </row>
    <row r="45" spans="1:31" s="65" customFormat="1" ht="18" customHeight="1">
      <c r="A45" s="80">
        <v>37</v>
      </c>
      <c r="B45" s="169"/>
      <c r="C45" s="273"/>
      <c r="D45" s="234"/>
      <c r="E45" s="211"/>
      <c r="F45" s="211"/>
      <c r="G45" s="174"/>
      <c r="H45" s="174"/>
      <c r="I45" s="211"/>
      <c r="J45" s="211"/>
      <c r="K45" s="211"/>
      <c r="L45" s="211"/>
      <c r="M45" s="230"/>
      <c r="N45" s="280"/>
      <c r="O45" s="214"/>
      <c r="P45" s="231"/>
      <c r="Q45" s="230"/>
      <c r="R45" s="232"/>
      <c r="S45" s="232"/>
      <c r="T45" s="232"/>
      <c r="U45" s="233"/>
      <c r="V45" s="132"/>
      <c r="W45" s="223"/>
      <c r="X45" s="223"/>
      <c r="Y45" s="223"/>
      <c r="Z45" s="223"/>
      <c r="AA45" s="223"/>
      <c r="AB45" s="132"/>
      <c r="AC45" s="228"/>
      <c r="AD45" s="74"/>
      <c r="AE45" s="4"/>
    </row>
    <row r="46" spans="1:31" s="65" customFormat="1" ht="18" customHeight="1">
      <c r="A46" s="80">
        <v>38</v>
      </c>
      <c r="B46" s="169"/>
      <c r="C46" s="273"/>
      <c r="D46" s="234"/>
      <c r="E46" s="211"/>
      <c r="F46" s="211"/>
      <c r="G46" s="174"/>
      <c r="H46" s="174"/>
      <c r="I46" s="211"/>
      <c r="J46" s="211"/>
      <c r="K46" s="211"/>
      <c r="L46" s="211"/>
      <c r="M46" s="230"/>
      <c r="N46" s="280"/>
      <c r="O46" s="214"/>
      <c r="P46" s="231"/>
      <c r="Q46" s="230"/>
      <c r="R46" s="232"/>
      <c r="S46" s="232"/>
      <c r="T46" s="232"/>
      <c r="U46" s="233"/>
      <c r="V46" s="132"/>
      <c r="W46" s="223"/>
      <c r="X46" s="223"/>
      <c r="Y46" s="223"/>
      <c r="Z46" s="223"/>
      <c r="AA46" s="223"/>
      <c r="AB46" s="219"/>
      <c r="AC46" s="219"/>
      <c r="AD46" s="74"/>
      <c r="AE46" s="4"/>
    </row>
    <row r="47" spans="1:31" s="65" customFormat="1" ht="18" customHeight="1">
      <c r="A47" s="66"/>
      <c r="B47" s="170"/>
      <c r="C47" s="274"/>
      <c r="D47" s="235"/>
      <c r="E47" s="236"/>
      <c r="F47" s="237"/>
      <c r="G47" s="174"/>
      <c r="H47" s="174"/>
      <c r="I47" s="237"/>
      <c r="J47" s="237"/>
      <c r="K47" s="237"/>
      <c r="L47" s="237"/>
      <c r="M47" s="238"/>
      <c r="N47" s="238"/>
      <c r="O47" s="239"/>
      <c r="P47" s="238"/>
      <c r="Q47" s="238"/>
      <c r="R47" s="240"/>
      <c r="S47" s="240"/>
      <c r="T47" s="240"/>
      <c r="U47" s="241"/>
      <c r="V47" s="133"/>
      <c r="W47" s="237"/>
      <c r="X47" s="237"/>
      <c r="Y47" s="237"/>
      <c r="Z47" s="237"/>
      <c r="AA47" s="237"/>
      <c r="AB47" s="242"/>
      <c r="AC47" s="243"/>
      <c r="AD47" s="75"/>
      <c r="AE47" s="67"/>
    </row>
    <row r="48" spans="1:31" s="65" customFormat="1" ht="18" customHeight="1">
      <c r="A48" s="66"/>
      <c r="B48" s="170"/>
      <c r="C48" s="274"/>
      <c r="D48" s="160"/>
      <c r="E48" s="237"/>
      <c r="F48" s="237"/>
      <c r="G48" s="174"/>
      <c r="H48" s="174"/>
      <c r="I48" s="237"/>
      <c r="J48" s="237"/>
      <c r="K48" s="237"/>
      <c r="L48" s="237"/>
      <c r="M48" s="238"/>
      <c r="N48" s="238"/>
      <c r="O48" s="239"/>
      <c r="P48" s="238"/>
      <c r="Q48" s="238"/>
      <c r="R48" s="240"/>
      <c r="S48" s="240"/>
      <c r="T48" s="240"/>
      <c r="U48" s="241"/>
      <c r="V48" s="133"/>
      <c r="W48" s="237"/>
      <c r="X48" s="237"/>
      <c r="Y48" s="237"/>
      <c r="Z48" s="237"/>
      <c r="AA48" s="237"/>
      <c r="AB48" s="242"/>
      <c r="AC48" s="243"/>
      <c r="AD48" s="75"/>
      <c r="AE48" s="67"/>
    </row>
    <row r="49" spans="1:30" s="65" customFormat="1" ht="18">
      <c r="A49" s="68"/>
      <c r="B49" s="171"/>
      <c r="C49" s="275"/>
      <c r="D49" s="244"/>
      <c r="E49" s="245"/>
      <c r="F49" s="245"/>
      <c r="G49" s="174"/>
      <c r="H49" s="174"/>
      <c r="I49" s="245"/>
      <c r="J49" s="245"/>
      <c r="K49" s="245"/>
      <c r="L49" s="245"/>
      <c r="M49" s="245"/>
      <c r="N49" s="245"/>
      <c r="O49" s="134"/>
      <c r="P49" s="245"/>
      <c r="Q49" s="246"/>
      <c r="R49" s="247"/>
      <c r="S49" s="247"/>
      <c r="T49" s="247"/>
      <c r="U49" s="248"/>
      <c r="V49" s="134"/>
      <c r="W49" s="245"/>
      <c r="X49" s="245"/>
      <c r="Y49" s="245"/>
      <c r="Z49" s="245"/>
      <c r="AA49" s="245"/>
      <c r="AB49" s="249"/>
      <c r="AC49" s="249"/>
      <c r="AD49" s="71"/>
    </row>
    <row r="51" spans="5:23" ht="18">
      <c r="E51" s="251"/>
      <c r="W51" s="251"/>
    </row>
    <row r="53" ht="18">
      <c r="W53" s="251"/>
    </row>
    <row r="54" ht="18">
      <c r="W54" s="251" t="e">
        <f>MIN(#REF!,#REF!,W41:W46)</f>
        <v>#REF!</v>
      </c>
    </row>
  </sheetData>
  <sheetProtection formatCells="0" formatColumns="0" formatRows="0" insertColumns="0" deleteColumns="0"/>
  <mergeCells count="6">
    <mergeCell ref="A7:A9"/>
    <mergeCell ref="D4:F4"/>
    <mergeCell ref="B7:C8"/>
    <mergeCell ref="AB2:AC2"/>
    <mergeCell ref="AB3:AC3"/>
    <mergeCell ref="AB4:AC4"/>
  </mergeCells>
  <printOptions horizontalCentered="1"/>
  <pageMargins left="0.25" right="0.25" top="0.5" bottom="0.75" header="0.25" footer="0.25"/>
  <pageSetup horizontalDpi="600" verticalDpi="600" orientation="landscape" paperSize="9" scale="78" r:id="rId4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rowBreaks count="1" manualBreakCount="1">
    <brk id="34" max="3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41"/>
  <sheetViews>
    <sheetView zoomScalePageLayoutView="0" workbookViewId="0" topLeftCell="A1">
      <selection activeCell="AG16" sqref="AG16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27.7109375" style="0" customWidth="1"/>
    <col min="4" max="4" width="11.8515625" style="111" hidden="1" customWidth="1"/>
    <col min="5" max="28" width="0" style="0" hidden="1" customWidth="1"/>
  </cols>
  <sheetData>
    <row r="3" spans="2:4" ht="12.75">
      <c r="B3" s="110"/>
      <c r="C3" s="110"/>
      <c r="D3" s="112"/>
    </row>
    <row r="4" spans="1:30" ht="15">
      <c r="A4" s="64">
        <v>19</v>
      </c>
      <c r="B4" s="114">
        <v>12017019125</v>
      </c>
      <c r="C4" s="86" t="s">
        <v>63</v>
      </c>
      <c r="D4" s="87">
        <v>8</v>
      </c>
      <c r="E4" s="87">
        <v>8.5</v>
      </c>
      <c r="F4" s="88"/>
      <c r="G4" s="87">
        <v>9.5</v>
      </c>
      <c r="H4" s="87">
        <v>10</v>
      </c>
      <c r="I4" s="142">
        <v>7</v>
      </c>
      <c r="J4" s="88"/>
      <c r="K4" s="88"/>
      <c r="L4" s="88"/>
      <c r="M4" s="89"/>
      <c r="N4" s="142">
        <v>10</v>
      </c>
      <c r="O4" s="142">
        <v>10</v>
      </c>
      <c r="P4" s="106">
        <f aca="true" t="shared" si="0" ref="P4:P36">(LARGE(D4:O4,1)+LARGE(D4:O4,2)+LARGE(D4:O4,3)+LARGE(D4:O4,4)+LARGE(D4:O4,5))*15/50</f>
        <v>14.4</v>
      </c>
      <c r="Q4" s="104">
        <v>9.5</v>
      </c>
      <c r="R4" s="142">
        <v>10</v>
      </c>
      <c r="S4" s="142">
        <v>9.7</v>
      </c>
      <c r="T4" s="142">
        <v>8</v>
      </c>
      <c r="U4" s="142">
        <v>9</v>
      </c>
      <c r="V4" s="121">
        <f aca="true" t="shared" si="1" ref="V4:V36">(LARGE(Q4:U4,1)+LARGE(Q4:U4,2)+LARGE(Q4:U4,3)+LARGE(Q4:U4,4))*10/40</f>
        <v>9.55</v>
      </c>
      <c r="W4" s="129">
        <v>24.75</v>
      </c>
      <c r="X4" s="88"/>
      <c r="Y4" s="88"/>
      <c r="Z4" s="88"/>
      <c r="AA4" s="90"/>
      <c r="AB4" s="91"/>
      <c r="AC4" s="136">
        <f aca="true" t="shared" si="2" ref="AC4:AC13">P4+V4+W4</f>
        <v>48.7</v>
      </c>
      <c r="AD4" s="4"/>
    </row>
    <row r="5" spans="1:30" ht="15">
      <c r="A5" s="64">
        <v>22</v>
      </c>
      <c r="B5" s="114">
        <v>12017019156</v>
      </c>
      <c r="C5" s="86" t="s">
        <v>66</v>
      </c>
      <c r="D5" s="87">
        <v>10</v>
      </c>
      <c r="E5" s="99">
        <v>0</v>
      </c>
      <c r="F5" s="88"/>
      <c r="G5" s="87">
        <v>8</v>
      </c>
      <c r="H5" s="87">
        <v>10</v>
      </c>
      <c r="I5" s="87">
        <v>9</v>
      </c>
      <c r="J5" s="88"/>
      <c r="K5" s="88"/>
      <c r="L5" s="88"/>
      <c r="M5" s="89"/>
      <c r="N5" s="87">
        <v>5</v>
      </c>
      <c r="O5" s="142">
        <v>7.5</v>
      </c>
      <c r="P5" s="106">
        <f t="shared" si="0"/>
        <v>13.35</v>
      </c>
      <c r="Q5" s="142">
        <v>9</v>
      </c>
      <c r="R5" s="87">
        <v>5</v>
      </c>
      <c r="S5" s="142">
        <v>8.3</v>
      </c>
      <c r="T5" s="142">
        <v>8</v>
      </c>
      <c r="U5" s="142">
        <v>9</v>
      </c>
      <c r="V5" s="121">
        <f t="shared" si="1"/>
        <v>8.575</v>
      </c>
      <c r="W5" s="129">
        <v>24.5</v>
      </c>
      <c r="X5" s="88"/>
      <c r="Y5" s="88"/>
      <c r="Z5" s="88"/>
      <c r="AA5" s="90"/>
      <c r="AB5" s="91"/>
      <c r="AC5" s="136">
        <f t="shared" si="2"/>
        <v>46.425</v>
      </c>
      <c r="AD5" s="4"/>
    </row>
    <row r="6" spans="1:30" ht="21.75">
      <c r="A6" s="64">
        <v>33</v>
      </c>
      <c r="B6" s="114">
        <v>12017019236</v>
      </c>
      <c r="C6" s="86" t="s">
        <v>77</v>
      </c>
      <c r="D6" s="87">
        <v>7.5</v>
      </c>
      <c r="E6" s="87">
        <v>9</v>
      </c>
      <c r="F6" s="88"/>
      <c r="G6" s="87">
        <v>7.5</v>
      </c>
      <c r="H6" s="87">
        <v>8</v>
      </c>
      <c r="I6" s="142">
        <v>8</v>
      </c>
      <c r="J6" s="88"/>
      <c r="K6" s="88"/>
      <c r="L6" s="88"/>
      <c r="M6" s="89"/>
      <c r="N6" s="142">
        <v>9</v>
      </c>
      <c r="O6" s="142">
        <v>6</v>
      </c>
      <c r="P6" s="106">
        <f t="shared" si="0"/>
        <v>12.45</v>
      </c>
      <c r="Q6" s="142">
        <v>7</v>
      </c>
      <c r="R6" s="142">
        <v>9.5</v>
      </c>
      <c r="S6" s="142">
        <v>8.5</v>
      </c>
      <c r="T6" s="142">
        <v>8</v>
      </c>
      <c r="U6" s="142">
        <v>9</v>
      </c>
      <c r="V6" s="121">
        <f t="shared" si="1"/>
        <v>8.75</v>
      </c>
      <c r="W6" s="129">
        <v>23.25</v>
      </c>
      <c r="X6" s="88"/>
      <c r="Y6" s="88"/>
      <c r="Z6" s="88"/>
      <c r="AA6" s="90"/>
      <c r="AB6" s="91"/>
      <c r="AC6" s="136">
        <f t="shared" si="2"/>
        <v>44.45</v>
      </c>
      <c r="AD6" s="4"/>
    </row>
    <row r="7" spans="1:30" ht="15">
      <c r="A7" s="64">
        <v>26</v>
      </c>
      <c r="B7" s="114">
        <v>12017019177</v>
      </c>
      <c r="C7" s="86" t="s">
        <v>70</v>
      </c>
      <c r="D7" s="98">
        <v>9.5</v>
      </c>
      <c r="E7" s="87">
        <v>7</v>
      </c>
      <c r="F7" s="88"/>
      <c r="G7" s="87">
        <v>9</v>
      </c>
      <c r="H7" s="87">
        <v>4</v>
      </c>
      <c r="I7" s="87">
        <v>7.5</v>
      </c>
      <c r="J7" s="88"/>
      <c r="K7" s="88"/>
      <c r="L7" s="88"/>
      <c r="M7" s="89"/>
      <c r="N7" s="87">
        <v>7</v>
      </c>
      <c r="O7" s="146">
        <v>0</v>
      </c>
      <c r="P7" s="106">
        <f t="shared" si="0"/>
        <v>12</v>
      </c>
      <c r="Q7" s="104">
        <v>10</v>
      </c>
      <c r="R7" s="87">
        <v>7</v>
      </c>
      <c r="S7" s="87">
        <v>9.399999999999999</v>
      </c>
      <c r="T7" s="142">
        <v>8</v>
      </c>
      <c r="U7" s="142">
        <v>8.5</v>
      </c>
      <c r="V7" s="121">
        <f t="shared" si="1"/>
        <v>8.975</v>
      </c>
      <c r="W7" s="129">
        <v>23</v>
      </c>
      <c r="X7" s="88"/>
      <c r="Y7" s="88"/>
      <c r="Z7" s="88"/>
      <c r="AA7" s="90"/>
      <c r="AB7" s="91"/>
      <c r="AC7" s="136">
        <f t="shared" si="2"/>
        <v>43.975</v>
      </c>
      <c r="AD7" s="4"/>
    </row>
    <row r="8" spans="1:30" ht="15">
      <c r="A8" s="64">
        <v>23</v>
      </c>
      <c r="B8" s="114">
        <v>12017019161</v>
      </c>
      <c r="C8" s="86" t="s">
        <v>67</v>
      </c>
      <c r="D8" s="87">
        <v>8</v>
      </c>
      <c r="E8" s="142">
        <v>7.5</v>
      </c>
      <c r="F8" s="87"/>
      <c r="G8" s="87">
        <v>10</v>
      </c>
      <c r="H8" s="87">
        <v>7</v>
      </c>
      <c r="I8" s="87">
        <v>0</v>
      </c>
      <c r="J8" s="87"/>
      <c r="K8" s="87"/>
      <c r="L8" s="87"/>
      <c r="M8" s="87"/>
      <c r="N8" s="142">
        <v>5</v>
      </c>
      <c r="O8" s="142">
        <v>4</v>
      </c>
      <c r="P8" s="106">
        <f t="shared" si="0"/>
        <v>11.25</v>
      </c>
      <c r="Q8" s="104">
        <v>8</v>
      </c>
      <c r="R8" s="87">
        <v>7.5</v>
      </c>
      <c r="S8" s="87">
        <v>9.5</v>
      </c>
      <c r="T8" s="142">
        <v>8</v>
      </c>
      <c r="U8" s="142">
        <v>9.5</v>
      </c>
      <c r="V8" s="121">
        <f t="shared" si="1"/>
        <v>8.75</v>
      </c>
      <c r="W8" s="129">
        <v>23.75</v>
      </c>
      <c r="X8" s="88"/>
      <c r="Y8" s="88"/>
      <c r="Z8" s="88"/>
      <c r="AA8" s="90"/>
      <c r="AB8" s="91"/>
      <c r="AC8" s="136">
        <f t="shared" si="2"/>
        <v>43.75</v>
      </c>
      <c r="AD8" s="4"/>
    </row>
    <row r="9" spans="1:30" ht="15">
      <c r="A9" s="64">
        <v>21</v>
      </c>
      <c r="B9" s="114">
        <v>12017019155</v>
      </c>
      <c r="C9" s="86" t="s">
        <v>65</v>
      </c>
      <c r="D9" s="87">
        <v>7</v>
      </c>
      <c r="E9" s="87">
        <v>4.5</v>
      </c>
      <c r="F9" s="88"/>
      <c r="G9" s="87">
        <v>5</v>
      </c>
      <c r="H9" s="87">
        <v>8</v>
      </c>
      <c r="I9" s="142">
        <v>2.5</v>
      </c>
      <c r="J9" s="88"/>
      <c r="K9" s="88"/>
      <c r="L9" s="88"/>
      <c r="M9" s="89"/>
      <c r="N9" s="142">
        <v>5</v>
      </c>
      <c r="O9" s="142">
        <v>9</v>
      </c>
      <c r="P9" s="106">
        <f t="shared" si="0"/>
        <v>10.2</v>
      </c>
      <c r="Q9" s="104">
        <v>7.5</v>
      </c>
      <c r="R9" s="87">
        <v>8.5</v>
      </c>
      <c r="S9" s="87">
        <v>7</v>
      </c>
      <c r="T9" s="142">
        <v>9</v>
      </c>
      <c r="U9" s="142">
        <v>8.5</v>
      </c>
      <c r="V9" s="121">
        <f t="shared" si="1"/>
        <v>8.375</v>
      </c>
      <c r="W9" s="129">
        <v>25</v>
      </c>
      <c r="X9" s="88"/>
      <c r="Y9" s="88"/>
      <c r="Z9" s="88"/>
      <c r="AA9" s="90"/>
      <c r="AB9" s="91"/>
      <c r="AC9" s="136">
        <f t="shared" si="2"/>
        <v>43.575</v>
      </c>
      <c r="AD9" s="4"/>
    </row>
    <row r="10" spans="1:30" ht="15">
      <c r="A10" s="64">
        <v>27</v>
      </c>
      <c r="B10" s="114">
        <v>12017019180</v>
      </c>
      <c r="C10" s="86" t="s">
        <v>71</v>
      </c>
      <c r="D10" s="87">
        <v>9</v>
      </c>
      <c r="E10" s="87">
        <v>8</v>
      </c>
      <c r="F10" s="88"/>
      <c r="G10" s="87">
        <v>6</v>
      </c>
      <c r="H10" s="87">
        <v>3</v>
      </c>
      <c r="I10" s="141">
        <v>0</v>
      </c>
      <c r="J10" s="88"/>
      <c r="K10" s="88"/>
      <c r="L10" s="88"/>
      <c r="M10" s="89"/>
      <c r="N10" s="87">
        <v>7.5</v>
      </c>
      <c r="O10" s="142">
        <v>5</v>
      </c>
      <c r="P10" s="106">
        <f t="shared" si="0"/>
        <v>10.65</v>
      </c>
      <c r="Q10" s="104">
        <v>8.5</v>
      </c>
      <c r="R10" s="87">
        <v>8.5</v>
      </c>
      <c r="S10" s="87">
        <v>7.6</v>
      </c>
      <c r="T10" s="87">
        <v>8</v>
      </c>
      <c r="U10" s="87">
        <v>9</v>
      </c>
      <c r="V10" s="121">
        <f t="shared" si="1"/>
        <v>8.5</v>
      </c>
      <c r="W10" s="129">
        <v>22.5</v>
      </c>
      <c r="X10" s="88"/>
      <c r="Y10" s="88"/>
      <c r="Z10" s="88"/>
      <c r="AA10" s="90"/>
      <c r="AB10" s="91"/>
      <c r="AC10" s="136">
        <f t="shared" si="2"/>
        <v>41.65</v>
      </c>
      <c r="AD10" s="4"/>
    </row>
    <row r="11" spans="1:30" ht="15">
      <c r="A11" s="138">
        <v>35</v>
      </c>
      <c r="B11" s="114">
        <v>12017019241</v>
      </c>
      <c r="C11" s="86" t="s">
        <v>79</v>
      </c>
      <c r="D11" s="87">
        <v>5</v>
      </c>
      <c r="E11" s="87">
        <v>9.5</v>
      </c>
      <c r="F11" s="88"/>
      <c r="G11" s="87">
        <v>9.5</v>
      </c>
      <c r="H11" s="87">
        <v>10</v>
      </c>
      <c r="I11" s="108">
        <v>0</v>
      </c>
      <c r="J11" s="88"/>
      <c r="K11" s="88"/>
      <c r="L11" s="88"/>
      <c r="M11" s="89"/>
      <c r="N11" s="87">
        <v>5</v>
      </c>
      <c r="O11" s="146">
        <v>0</v>
      </c>
      <c r="P11" s="106">
        <f t="shared" si="0"/>
        <v>11.7</v>
      </c>
      <c r="Q11" s="104">
        <v>7.5</v>
      </c>
      <c r="R11" s="87">
        <v>9.5</v>
      </c>
      <c r="S11" s="87">
        <v>9.7</v>
      </c>
      <c r="T11" s="119">
        <v>9</v>
      </c>
      <c r="U11" s="119">
        <v>7.5</v>
      </c>
      <c r="V11" s="121">
        <f t="shared" si="1"/>
        <v>8.925</v>
      </c>
      <c r="W11" s="129">
        <v>20</v>
      </c>
      <c r="X11" s="77"/>
      <c r="Y11" s="77"/>
      <c r="Z11" s="77"/>
      <c r="AA11" s="85"/>
      <c r="AB11" s="84"/>
      <c r="AC11" s="136">
        <f t="shared" si="2"/>
        <v>40.625</v>
      </c>
      <c r="AD11" s="4"/>
    </row>
    <row r="12" spans="1:30" ht="15">
      <c r="A12" s="64">
        <v>31</v>
      </c>
      <c r="B12" s="114">
        <v>12017019214</v>
      </c>
      <c r="C12" s="86" t="s">
        <v>75</v>
      </c>
      <c r="D12" s="87">
        <v>7.5</v>
      </c>
      <c r="E12" s="87">
        <v>0.5</v>
      </c>
      <c r="F12" s="88"/>
      <c r="G12" s="87">
        <v>8</v>
      </c>
      <c r="H12" s="87">
        <v>7</v>
      </c>
      <c r="I12" s="87">
        <v>7.5</v>
      </c>
      <c r="J12" s="88"/>
      <c r="K12" s="88"/>
      <c r="L12" s="88"/>
      <c r="M12" s="89"/>
      <c r="N12" s="87">
        <v>9</v>
      </c>
      <c r="O12" s="142">
        <v>0.5</v>
      </c>
      <c r="P12" s="106">
        <f t="shared" si="0"/>
        <v>11.7</v>
      </c>
      <c r="Q12" s="104">
        <v>7.5</v>
      </c>
      <c r="R12" s="87">
        <v>5</v>
      </c>
      <c r="S12" s="87">
        <v>8.8</v>
      </c>
      <c r="T12" s="87">
        <v>9</v>
      </c>
      <c r="U12" s="87">
        <v>10</v>
      </c>
      <c r="V12" s="121">
        <f t="shared" si="1"/>
        <v>8.825</v>
      </c>
      <c r="W12" s="129">
        <v>20</v>
      </c>
      <c r="X12" s="88"/>
      <c r="Y12" s="88"/>
      <c r="Z12" s="88"/>
      <c r="AA12" s="90"/>
      <c r="AB12" s="91"/>
      <c r="AC12" s="136">
        <f t="shared" si="2"/>
        <v>40.525</v>
      </c>
      <c r="AD12" s="4"/>
    </row>
    <row r="13" spans="1:30" ht="15">
      <c r="A13" s="64">
        <v>18</v>
      </c>
      <c r="B13" s="114">
        <v>12017019116</v>
      </c>
      <c r="C13" s="86" t="s">
        <v>62</v>
      </c>
      <c r="D13" s="87">
        <v>5</v>
      </c>
      <c r="E13" s="87">
        <v>6.5</v>
      </c>
      <c r="F13" s="88"/>
      <c r="G13" s="87">
        <v>9</v>
      </c>
      <c r="H13" s="87">
        <v>9</v>
      </c>
      <c r="I13" s="142">
        <v>5.5</v>
      </c>
      <c r="J13" s="88"/>
      <c r="K13" s="88"/>
      <c r="L13" s="88"/>
      <c r="M13" s="89"/>
      <c r="N13" s="142">
        <v>2.5</v>
      </c>
      <c r="O13" s="142">
        <v>7.5</v>
      </c>
      <c r="P13" s="106">
        <f t="shared" si="0"/>
        <v>11.25</v>
      </c>
      <c r="Q13" s="104">
        <v>6.5</v>
      </c>
      <c r="R13" s="87">
        <v>7</v>
      </c>
      <c r="S13" s="87">
        <v>8.399999999999999</v>
      </c>
      <c r="T13" s="87">
        <v>6.5</v>
      </c>
      <c r="U13" s="87">
        <v>8</v>
      </c>
      <c r="V13" s="121">
        <f t="shared" si="1"/>
        <v>7.475</v>
      </c>
      <c r="W13" s="129">
        <v>21.25</v>
      </c>
      <c r="X13" s="88"/>
      <c r="Y13" s="88"/>
      <c r="Z13" s="88"/>
      <c r="AA13" s="90"/>
      <c r="AB13" s="91"/>
      <c r="AC13" s="136">
        <f t="shared" si="2"/>
        <v>39.975</v>
      </c>
      <c r="AD13" s="4"/>
    </row>
    <row r="14" spans="1:30" ht="15">
      <c r="A14" s="64">
        <v>28</v>
      </c>
      <c r="B14" s="114">
        <v>12017019187</v>
      </c>
      <c r="C14" s="86" t="s">
        <v>72</v>
      </c>
      <c r="D14" s="87">
        <v>0</v>
      </c>
      <c r="E14" s="87">
        <v>6.5</v>
      </c>
      <c r="F14" s="88"/>
      <c r="G14" s="87">
        <v>8</v>
      </c>
      <c r="H14" s="87">
        <v>7</v>
      </c>
      <c r="I14" s="141">
        <v>0</v>
      </c>
      <c r="J14" s="88"/>
      <c r="K14" s="88"/>
      <c r="L14" s="88"/>
      <c r="M14" s="89"/>
      <c r="N14" s="141">
        <v>0</v>
      </c>
      <c r="O14" s="108">
        <v>0</v>
      </c>
      <c r="P14" s="106">
        <f t="shared" si="0"/>
        <v>6.45</v>
      </c>
      <c r="Q14" s="104">
        <v>4</v>
      </c>
      <c r="R14" s="87">
        <v>8</v>
      </c>
      <c r="S14" s="87">
        <v>4.8</v>
      </c>
      <c r="T14" s="141">
        <v>9</v>
      </c>
      <c r="U14" s="141">
        <v>9</v>
      </c>
      <c r="V14" s="121">
        <f t="shared" si="1"/>
        <v>7.7</v>
      </c>
      <c r="W14" s="129">
        <v>23.5</v>
      </c>
      <c r="X14" s="88"/>
      <c r="Y14" s="88"/>
      <c r="Z14" s="88"/>
      <c r="AA14" s="90"/>
      <c r="AB14" s="91"/>
      <c r="AC14" s="136">
        <v>39.5</v>
      </c>
      <c r="AD14" s="4"/>
    </row>
    <row r="15" spans="1:30" ht="15">
      <c r="A15" s="64">
        <v>20</v>
      </c>
      <c r="B15" s="114">
        <v>12017019129</v>
      </c>
      <c r="C15" s="86" t="s">
        <v>64</v>
      </c>
      <c r="D15" s="87">
        <v>0</v>
      </c>
      <c r="E15" s="87">
        <v>7.5</v>
      </c>
      <c r="F15" s="88"/>
      <c r="G15" s="87">
        <v>5</v>
      </c>
      <c r="H15" s="87">
        <v>0</v>
      </c>
      <c r="I15" s="87">
        <v>7</v>
      </c>
      <c r="J15" s="88"/>
      <c r="K15" s="88"/>
      <c r="L15" s="88"/>
      <c r="M15" s="89"/>
      <c r="N15" s="142">
        <v>5</v>
      </c>
      <c r="O15" s="108">
        <v>0</v>
      </c>
      <c r="P15" s="106">
        <f t="shared" si="0"/>
        <v>7.35</v>
      </c>
      <c r="Q15" s="104">
        <v>4</v>
      </c>
      <c r="R15" s="87">
        <v>9.5</v>
      </c>
      <c r="S15" s="87">
        <v>7</v>
      </c>
      <c r="T15" s="87">
        <v>9</v>
      </c>
      <c r="U15" s="87">
        <v>9</v>
      </c>
      <c r="V15" s="121">
        <f t="shared" si="1"/>
        <v>8.625</v>
      </c>
      <c r="W15" s="129">
        <v>21.25</v>
      </c>
      <c r="X15" s="88"/>
      <c r="Y15" s="88"/>
      <c r="Z15" s="88"/>
      <c r="AA15" s="90"/>
      <c r="AB15" s="91"/>
      <c r="AC15" s="136">
        <v>39.175</v>
      </c>
      <c r="AD15" s="4"/>
    </row>
    <row r="16" spans="1:30" ht="15">
      <c r="A16" s="64">
        <v>30</v>
      </c>
      <c r="B16" s="114">
        <v>12017019206</v>
      </c>
      <c r="C16" s="86" t="s">
        <v>74</v>
      </c>
      <c r="D16" s="87">
        <v>8.5</v>
      </c>
      <c r="E16" s="87">
        <v>8.5</v>
      </c>
      <c r="F16" s="88"/>
      <c r="G16" s="87">
        <v>7</v>
      </c>
      <c r="H16" s="87">
        <v>8</v>
      </c>
      <c r="I16" s="108">
        <v>0</v>
      </c>
      <c r="J16" s="88"/>
      <c r="K16" s="88"/>
      <c r="L16" s="88"/>
      <c r="M16" s="89"/>
      <c r="N16" s="141">
        <v>0</v>
      </c>
      <c r="O16" s="146">
        <v>0</v>
      </c>
      <c r="P16" s="106">
        <f t="shared" si="0"/>
        <v>9.6</v>
      </c>
      <c r="Q16" s="104">
        <v>8</v>
      </c>
      <c r="R16" s="87">
        <v>9</v>
      </c>
      <c r="S16" s="87">
        <v>8.2</v>
      </c>
      <c r="T16" s="141">
        <v>0</v>
      </c>
      <c r="U16" s="141">
        <v>0</v>
      </c>
      <c r="V16" s="121">
        <f t="shared" si="1"/>
        <v>6.3</v>
      </c>
      <c r="W16" s="129">
        <v>23</v>
      </c>
      <c r="X16" s="88"/>
      <c r="Y16" s="88"/>
      <c r="Z16" s="88"/>
      <c r="AA16" s="90"/>
      <c r="AB16" s="91"/>
      <c r="AC16" s="136">
        <f>P16+V16+W16</f>
        <v>38.9</v>
      </c>
      <c r="AD16" s="4"/>
    </row>
    <row r="17" spans="1:30" ht="15">
      <c r="A17" s="64">
        <v>24</v>
      </c>
      <c r="B17" s="114">
        <v>12017019162</v>
      </c>
      <c r="C17" s="86" t="s">
        <v>68</v>
      </c>
      <c r="D17" s="87">
        <v>4</v>
      </c>
      <c r="E17" s="87">
        <v>5</v>
      </c>
      <c r="F17" s="88"/>
      <c r="G17" s="87">
        <v>2</v>
      </c>
      <c r="H17" s="87">
        <v>9</v>
      </c>
      <c r="I17" s="87">
        <v>4.5</v>
      </c>
      <c r="J17" s="88"/>
      <c r="K17" s="88"/>
      <c r="L17" s="88"/>
      <c r="M17" s="89"/>
      <c r="N17" s="87">
        <v>6</v>
      </c>
      <c r="O17" s="142">
        <v>0.5</v>
      </c>
      <c r="P17" s="106">
        <f t="shared" si="0"/>
        <v>8.55</v>
      </c>
      <c r="Q17" s="104">
        <v>6.5</v>
      </c>
      <c r="R17" s="87">
        <v>9.5</v>
      </c>
      <c r="S17" s="87">
        <v>4.7</v>
      </c>
      <c r="T17" s="87">
        <v>8</v>
      </c>
      <c r="U17" s="87">
        <v>8</v>
      </c>
      <c r="V17" s="121">
        <f t="shared" si="1"/>
        <v>8</v>
      </c>
      <c r="W17" s="129">
        <v>21.75</v>
      </c>
      <c r="X17" s="88"/>
      <c r="Y17" s="88"/>
      <c r="Z17" s="88"/>
      <c r="AA17" s="90"/>
      <c r="AB17" s="91"/>
      <c r="AC17" s="136">
        <f>P17+V17+W17</f>
        <v>38.3</v>
      </c>
      <c r="AD17" s="4"/>
    </row>
    <row r="18" spans="1:30" ht="15">
      <c r="A18" s="64">
        <v>12</v>
      </c>
      <c r="B18" s="114">
        <v>12017019038</v>
      </c>
      <c r="C18" s="86" t="s">
        <v>57</v>
      </c>
      <c r="D18" s="87">
        <v>8.5</v>
      </c>
      <c r="E18" s="87">
        <v>5</v>
      </c>
      <c r="F18" s="88"/>
      <c r="G18" s="87">
        <v>2.5</v>
      </c>
      <c r="H18" s="87">
        <v>2</v>
      </c>
      <c r="I18" s="87">
        <v>4.5</v>
      </c>
      <c r="J18" s="88"/>
      <c r="K18" s="88"/>
      <c r="L18" s="88"/>
      <c r="M18" s="89"/>
      <c r="N18" s="142">
        <v>3.5</v>
      </c>
      <c r="O18" s="108">
        <v>0</v>
      </c>
      <c r="P18" s="106">
        <f t="shared" si="0"/>
        <v>7.2</v>
      </c>
      <c r="Q18" s="87">
        <v>9</v>
      </c>
      <c r="R18" s="87">
        <v>9</v>
      </c>
      <c r="S18" s="87">
        <v>5</v>
      </c>
      <c r="T18" s="142">
        <v>8</v>
      </c>
      <c r="U18" s="142">
        <v>8.5</v>
      </c>
      <c r="V18" s="121">
        <f t="shared" si="1"/>
        <v>8.625</v>
      </c>
      <c r="W18" s="129">
        <v>18.75</v>
      </c>
      <c r="X18" s="88"/>
      <c r="Y18" s="88"/>
      <c r="Z18" s="88"/>
      <c r="AA18" s="90"/>
      <c r="AB18" s="91"/>
      <c r="AC18" s="136">
        <f>P18+V18+W18</f>
        <v>34.575</v>
      </c>
      <c r="AD18" s="4"/>
    </row>
    <row r="19" spans="1:30" ht="15">
      <c r="A19" s="64">
        <v>13</v>
      </c>
      <c r="B19" s="114">
        <v>12017019043</v>
      </c>
      <c r="C19" s="86" t="s">
        <v>58</v>
      </c>
      <c r="D19" s="87">
        <v>6.5</v>
      </c>
      <c r="E19" s="88">
        <v>2</v>
      </c>
      <c r="F19" s="88"/>
      <c r="G19" s="87">
        <v>4</v>
      </c>
      <c r="H19" s="87">
        <v>7</v>
      </c>
      <c r="I19" s="87">
        <v>2.5</v>
      </c>
      <c r="J19" s="88"/>
      <c r="K19" s="88"/>
      <c r="L19" s="88"/>
      <c r="M19" s="88"/>
      <c r="N19" s="141">
        <v>0</v>
      </c>
      <c r="O19" s="146">
        <v>0</v>
      </c>
      <c r="P19" s="106">
        <f t="shared" si="0"/>
        <v>6.6</v>
      </c>
      <c r="Q19" s="104">
        <v>6.5</v>
      </c>
      <c r="R19" s="87">
        <v>6</v>
      </c>
      <c r="S19" s="87">
        <v>6.4</v>
      </c>
      <c r="T19" s="87">
        <v>9</v>
      </c>
      <c r="U19" s="87">
        <v>9</v>
      </c>
      <c r="V19" s="121">
        <f t="shared" si="1"/>
        <v>7.725</v>
      </c>
      <c r="W19" s="129">
        <v>19.5</v>
      </c>
      <c r="X19" s="88"/>
      <c r="Y19" s="88"/>
      <c r="Z19" s="88"/>
      <c r="AA19" s="90"/>
      <c r="AB19" s="91"/>
      <c r="AC19" s="136">
        <f>P19+V19+W19</f>
        <v>33.825</v>
      </c>
      <c r="AD19" s="4"/>
    </row>
    <row r="20" spans="1:30" ht="15">
      <c r="A20" s="64">
        <v>25</v>
      </c>
      <c r="B20" s="114">
        <v>12017019169</v>
      </c>
      <c r="C20" s="86" t="s">
        <v>69</v>
      </c>
      <c r="D20" s="87">
        <v>4</v>
      </c>
      <c r="E20" s="87">
        <v>3.5</v>
      </c>
      <c r="F20" s="88"/>
      <c r="G20" s="87">
        <v>3</v>
      </c>
      <c r="H20" s="87">
        <v>3</v>
      </c>
      <c r="I20" s="87">
        <v>8</v>
      </c>
      <c r="J20" s="88"/>
      <c r="K20" s="88"/>
      <c r="L20" s="88"/>
      <c r="M20" s="89"/>
      <c r="N20" s="87">
        <v>6.5</v>
      </c>
      <c r="O20" s="120">
        <v>2</v>
      </c>
      <c r="P20" s="106">
        <f t="shared" si="0"/>
        <v>7.5</v>
      </c>
      <c r="Q20" s="104">
        <v>6</v>
      </c>
      <c r="R20" s="87">
        <v>8</v>
      </c>
      <c r="S20" s="87">
        <v>4.8</v>
      </c>
      <c r="T20" s="87">
        <v>7</v>
      </c>
      <c r="U20" s="87">
        <v>8</v>
      </c>
      <c r="V20" s="121">
        <f t="shared" si="1"/>
        <v>7.25</v>
      </c>
      <c r="W20" s="129">
        <v>18</v>
      </c>
      <c r="X20" s="88"/>
      <c r="Y20" s="88"/>
      <c r="Z20" s="88"/>
      <c r="AA20" s="90"/>
      <c r="AB20" s="91"/>
      <c r="AC20" s="136">
        <f>P20+V20+W20</f>
        <v>32.75</v>
      </c>
      <c r="AD20" s="4"/>
    </row>
    <row r="21" spans="1:30" ht="15">
      <c r="A21" s="64">
        <v>16</v>
      </c>
      <c r="B21" s="114">
        <v>12017019107</v>
      </c>
      <c r="C21" s="86" t="s">
        <v>60</v>
      </c>
      <c r="D21" s="87">
        <v>3.5</v>
      </c>
      <c r="E21" s="87">
        <v>2</v>
      </c>
      <c r="F21" s="88"/>
      <c r="G21" s="87">
        <v>0</v>
      </c>
      <c r="H21" s="87">
        <v>5</v>
      </c>
      <c r="I21" s="87">
        <v>4.5</v>
      </c>
      <c r="J21" s="88"/>
      <c r="K21" s="88"/>
      <c r="L21" s="88"/>
      <c r="M21" s="89"/>
      <c r="N21" s="87">
        <v>5.5</v>
      </c>
      <c r="O21" s="108">
        <v>0</v>
      </c>
      <c r="P21" s="106">
        <f t="shared" si="0"/>
        <v>6.15</v>
      </c>
      <c r="Q21" s="104">
        <v>5.5</v>
      </c>
      <c r="R21" s="87">
        <v>6.5</v>
      </c>
      <c r="S21" s="87">
        <v>2.5</v>
      </c>
      <c r="T21" s="87">
        <v>6</v>
      </c>
      <c r="U21" s="87">
        <v>8</v>
      </c>
      <c r="V21" s="121">
        <f t="shared" si="1"/>
        <v>6.5</v>
      </c>
      <c r="W21" s="129">
        <v>17.5</v>
      </c>
      <c r="X21" s="87"/>
      <c r="Y21" s="87"/>
      <c r="Z21" s="87"/>
      <c r="AA21" s="87"/>
      <c r="AB21" s="87"/>
      <c r="AC21" s="136">
        <v>30.9</v>
      </c>
      <c r="AD21" s="87"/>
    </row>
    <row r="22" spans="1:30" ht="15">
      <c r="A22" s="64">
        <v>29</v>
      </c>
      <c r="B22" s="114">
        <v>12017019204</v>
      </c>
      <c r="C22" s="86" t="s">
        <v>73</v>
      </c>
      <c r="D22" s="87">
        <v>5</v>
      </c>
      <c r="E22" s="87">
        <v>0.5</v>
      </c>
      <c r="F22" s="88"/>
      <c r="G22" s="87">
        <v>1</v>
      </c>
      <c r="H22" s="87">
        <v>8</v>
      </c>
      <c r="I22" s="87">
        <v>5.5</v>
      </c>
      <c r="J22" s="88"/>
      <c r="K22" s="88"/>
      <c r="L22" s="88"/>
      <c r="M22" s="89"/>
      <c r="N22" s="87">
        <v>5</v>
      </c>
      <c r="O22" s="146">
        <v>0</v>
      </c>
      <c r="P22" s="106">
        <f t="shared" si="0"/>
        <v>7.35</v>
      </c>
      <c r="Q22" s="104">
        <v>7</v>
      </c>
      <c r="R22" s="87">
        <v>4.5</v>
      </c>
      <c r="S22" s="87">
        <v>3.6</v>
      </c>
      <c r="T22" s="87">
        <v>7</v>
      </c>
      <c r="U22" s="87">
        <v>9</v>
      </c>
      <c r="V22" s="121">
        <f t="shared" si="1"/>
        <v>6.875</v>
      </c>
      <c r="W22" s="129">
        <v>15.75</v>
      </c>
      <c r="X22" s="88"/>
      <c r="Y22" s="88"/>
      <c r="Z22" s="88"/>
      <c r="AA22" s="90"/>
      <c r="AB22" s="91"/>
      <c r="AC22" s="136">
        <f aca="true" t="shared" si="3" ref="AC22:AC33">P22+V22+W22</f>
        <v>29.975</v>
      </c>
      <c r="AD22" s="4"/>
    </row>
    <row r="23" spans="1:30" ht="15">
      <c r="A23" s="64">
        <v>14</v>
      </c>
      <c r="B23" s="114">
        <v>12017019044</v>
      </c>
      <c r="C23" s="86" t="s">
        <v>59</v>
      </c>
      <c r="D23" s="87">
        <v>5.5</v>
      </c>
      <c r="E23" s="87">
        <v>0.5</v>
      </c>
      <c r="F23" s="88"/>
      <c r="G23" s="87">
        <v>2</v>
      </c>
      <c r="H23" s="87">
        <v>0</v>
      </c>
      <c r="I23" s="141">
        <v>0</v>
      </c>
      <c r="J23" s="88"/>
      <c r="K23" s="88"/>
      <c r="L23" s="88"/>
      <c r="M23" s="89"/>
      <c r="N23" s="87">
        <v>2</v>
      </c>
      <c r="O23" s="120">
        <v>3.5</v>
      </c>
      <c r="P23" s="106">
        <f t="shared" si="0"/>
        <v>4.05</v>
      </c>
      <c r="Q23" s="104">
        <v>6.5</v>
      </c>
      <c r="R23" s="87">
        <v>4.5</v>
      </c>
      <c r="S23" s="87">
        <v>1.2</v>
      </c>
      <c r="T23" s="87">
        <v>8</v>
      </c>
      <c r="U23" s="87">
        <v>8.5</v>
      </c>
      <c r="V23" s="121">
        <f t="shared" si="1"/>
        <v>6.875</v>
      </c>
      <c r="W23" s="129">
        <v>18</v>
      </c>
      <c r="X23" s="88"/>
      <c r="Y23" s="88"/>
      <c r="Z23" s="88"/>
      <c r="AA23" s="90"/>
      <c r="AB23" s="91"/>
      <c r="AC23" s="136">
        <f t="shared" si="3"/>
        <v>28.925</v>
      </c>
      <c r="AD23" s="4"/>
    </row>
    <row r="24" spans="1:30" ht="15">
      <c r="A24" s="64">
        <v>8</v>
      </c>
      <c r="B24" s="114">
        <v>12017019014</v>
      </c>
      <c r="C24" s="86" t="s">
        <v>53</v>
      </c>
      <c r="D24" s="87">
        <v>5</v>
      </c>
      <c r="E24" s="87">
        <v>1</v>
      </c>
      <c r="F24" s="88"/>
      <c r="G24" s="87">
        <v>0.5</v>
      </c>
      <c r="H24" s="87">
        <v>8</v>
      </c>
      <c r="I24" s="88">
        <v>3</v>
      </c>
      <c r="J24" s="88"/>
      <c r="K24" s="88"/>
      <c r="L24" s="88"/>
      <c r="M24" s="89"/>
      <c r="N24" s="87">
        <v>3.5</v>
      </c>
      <c r="O24" s="146">
        <v>0</v>
      </c>
      <c r="P24" s="106">
        <f t="shared" si="0"/>
        <v>6.15</v>
      </c>
      <c r="Q24" s="104">
        <v>7</v>
      </c>
      <c r="R24" s="87">
        <v>5</v>
      </c>
      <c r="S24" s="87">
        <v>3.8</v>
      </c>
      <c r="T24" s="103">
        <v>8</v>
      </c>
      <c r="U24" s="103">
        <v>8.5</v>
      </c>
      <c r="V24" s="121">
        <f t="shared" si="1"/>
        <v>7.125</v>
      </c>
      <c r="W24" s="129">
        <v>13</v>
      </c>
      <c r="X24" s="88"/>
      <c r="Y24" s="88"/>
      <c r="Z24" s="88"/>
      <c r="AA24" s="90"/>
      <c r="AB24" s="91"/>
      <c r="AC24" s="136">
        <f t="shared" si="3"/>
        <v>26.275</v>
      </c>
      <c r="AD24" s="4"/>
    </row>
    <row r="25" spans="1:30" ht="21.75">
      <c r="A25" s="64">
        <v>11</v>
      </c>
      <c r="B25" s="114">
        <v>12017019032</v>
      </c>
      <c r="C25" s="86" t="s">
        <v>56</v>
      </c>
      <c r="D25" s="87">
        <v>2</v>
      </c>
      <c r="E25" s="87">
        <v>0</v>
      </c>
      <c r="F25" s="88"/>
      <c r="G25" s="87">
        <v>2.5</v>
      </c>
      <c r="H25" s="87">
        <v>0</v>
      </c>
      <c r="I25" s="141">
        <v>0</v>
      </c>
      <c r="J25" s="88"/>
      <c r="K25" s="88"/>
      <c r="L25" s="88"/>
      <c r="M25" s="89"/>
      <c r="N25" s="141">
        <v>0</v>
      </c>
      <c r="O25" s="146">
        <v>0</v>
      </c>
      <c r="P25" s="106">
        <f t="shared" si="0"/>
        <v>1.35</v>
      </c>
      <c r="Q25" s="104">
        <v>5</v>
      </c>
      <c r="R25" s="87">
        <v>4</v>
      </c>
      <c r="S25" s="87">
        <v>5</v>
      </c>
      <c r="T25" s="87">
        <v>7</v>
      </c>
      <c r="U25" s="87">
        <v>8</v>
      </c>
      <c r="V25" s="121">
        <f t="shared" si="1"/>
        <v>6.25</v>
      </c>
      <c r="W25" s="129">
        <v>18.5</v>
      </c>
      <c r="X25" s="88"/>
      <c r="Y25" s="88"/>
      <c r="Z25" s="88"/>
      <c r="AA25" s="90"/>
      <c r="AB25" s="91"/>
      <c r="AC25" s="136">
        <f t="shared" si="3"/>
        <v>26.1</v>
      </c>
      <c r="AD25" s="4"/>
    </row>
    <row r="26" spans="1:30" ht="15">
      <c r="A26" s="64">
        <v>10</v>
      </c>
      <c r="B26" s="114">
        <v>12017019024</v>
      </c>
      <c r="C26" s="86" t="s">
        <v>55</v>
      </c>
      <c r="D26" s="87">
        <v>4</v>
      </c>
      <c r="E26" s="87">
        <v>0.5</v>
      </c>
      <c r="F26" s="88"/>
      <c r="G26" s="87">
        <v>4</v>
      </c>
      <c r="H26" s="87">
        <v>6</v>
      </c>
      <c r="I26" s="88">
        <v>8</v>
      </c>
      <c r="J26" s="88"/>
      <c r="K26" s="88"/>
      <c r="L26" s="88"/>
      <c r="M26" s="89"/>
      <c r="N26" s="87">
        <v>1</v>
      </c>
      <c r="O26" s="146">
        <v>0</v>
      </c>
      <c r="P26" s="106">
        <f t="shared" si="0"/>
        <v>6.9</v>
      </c>
      <c r="Q26" s="104">
        <v>6.5</v>
      </c>
      <c r="R26" s="87">
        <v>4.5</v>
      </c>
      <c r="S26" s="87">
        <v>5.9</v>
      </c>
      <c r="T26" s="87">
        <v>7.5</v>
      </c>
      <c r="U26" s="87">
        <v>9</v>
      </c>
      <c r="V26" s="121">
        <f t="shared" si="1"/>
        <v>7.225</v>
      </c>
      <c r="W26" s="129">
        <v>8.75</v>
      </c>
      <c r="X26" s="88"/>
      <c r="Y26" s="88"/>
      <c r="Z26" s="88"/>
      <c r="AA26" s="90"/>
      <c r="AB26" s="91"/>
      <c r="AC26" s="136">
        <f t="shared" si="3"/>
        <v>22.875</v>
      </c>
      <c r="AD26" s="4"/>
    </row>
    <row r="27" spans="1:30" ht="15">
      <c r="A27" s="64">
        <v>32</v>
      </c>
      <c r="B27" s="114">
        <v>12017019222</v>
      </c>
      <c r="C27" s="86" t="s">
        <v>76</v>
      </c>
      <c r="D27" s="87">
        <v>0</v>
      </c>
      <c r="E27" s="87">
        <v>0.5</v>
      </c>
      <c r="F27" s="88"/>
      <c r="G27" s="87">
        <v>0</v>
      </c>
      <c r="H27" s="87">
        <v>0</v>
      </c>
      <c r="I27" s="87">
        <v>3</v>
      </c>
      <c r="J27" s="88"/>
      <c r="K27" s="88"/>
      <c r="L27" s="88"/>
      <c r="M27" s="89"/>
      <c r="N27" s="87">
        <v>5.5</v>
      </c>
      <c r="O27" s="142"/>
      <c r="P27" s="106">
        <f t="shared" si="0"/>
        <v>2.7</v>
      </c>
      <c r="Q27" s="104"/>
      <c r="R27" s="87">
        <v>0.5</v>
      </c>
      <c r="S27" s="87">
        <v>0</v>
      </c>
      <c r="T27" s="87">
        <v>7.5</v>
      </c>
      <c r="U27" s="87">
        <v>8.5</v>
      </c>
      <c r="V27" s="121">
        <f t="shared" si="1"/>
        <v>4.125</v>
      </c>
      <c r="W27" s="129">
        <v>16</v>
      </c>
      <c r="X27" s="88"/>
      <c r="Y27" s="88"/>
      <c r="Z27" s="88"/>
      <c r="AA27" s="90"/>
      <c r="AB27" s="91"/>
      <c r="AC27" s="136">
        <f t="shared" si="3"/>
        <v>22.825</v>
      </c>
      <c r="AD27" s="4"/>
    </row>
    <row r="28" spans="1:30" ht="15">
      <c r="A28" s="138">
        <v>34</v>
      </c>
      <c r="B28" s="114">
        <v>12017019237</v>
      </c>
      <c r="C28" s="86" t="s">
        <v>78</v>
      </c>
      <c r="D28" s="87">
        <v>6</v>
      </c>
      <c r="E28" s="87">
        <v>3</v>
      </c>
      <c r="F28" s="88"/>
      <c r="G28" s="87">
        <v>0</v>
      </c>
      <c r="H28" s="87">
        <v>0</v>
      </c>
      <c r="I28" s="108">
        <v>0</v>
      </c>
      <c r="J28" s="88"/>
      <c r="K28" s="88"/>
      <c r="L28" s="88"/>
      <c r="M28" s="89"/>
      <c r="N28" s="141">
        <v>0</v>
      </c>
      <c r="O28" s="146">
        <v>2</v>
      </c>
      <c r="P28" s="106">
        <f t="shared" si="0"/>
        <v>3.3</v>
      </c>
      <c r="Q28" s="104">
        <v>3</v>
      </c>
      <c r="R28" s="87">
        <v>6</v>
      </c>
      <c r="S28" s="87">
        <v>0</v>
      </c>
      <c r="T28" s="141">
        <v>0</v>
      </c>
      <c r="U28" s="141">
        <v>0</v>
      </c>
      <c r="V28" s="121">
        <f t="shared" si="1"/>
        <v>2.25</v>
      </c>
      <c r="W28" s="129">
        <v>17</v>
      </c>
      <c r="X28" s="77"/>
      <c r="Y28" s="77"/>
      <c r="Z28" s="77"/>
      <c r="AA28" s="85"/>
      <c r="AB28" s="84"/>
      <c r="AC28" s="136">
        <f t="shared" si="3"/>
        <v>22.55</v>
      </c>
      <c r="AD28" s="4"/>
    </row>
    <row r="29" spans="1:30" ht="15">
      <c r="A29" s="64">
        <v>5</v>
      </c>
      <c r="B29" s="114">
        <v>101519090</v>
      </c>
      <c r="C29" s="86" t="s">
        <v>80</v>
      </c>
      <c r="D29" s="87">
        <v>1</v>
      </c>
      <c r="E29" s="87">
        <v>0.5</v>
      </c>
      <c r="F29" s="88"/>
      <c r="G29" s="87">
        <v>2</v>
      </c>
      <c r="H29" s="87">
        <v>0</v>
      </c>
      <c r="I29" s="145">
        <v>2.5</v>
      </c>
      <c r="J29" s="88"/>
      <c r="K29" s="88"/>
      <c r="L29" s="88"/>
      <c r="M29" s="89"/>
      <c r="N29" s="142">
        <v>2</v>
      </c>
      <c r="O29" s="142">
        <v>3</v>
      </c>
      <c r="P29" s="106">
        <f t="shared" si="0"/>
        <v>3.15</v>
      </c>
      <c r="Q29" s="104">
        <v>1</v>
      </c>
      <c r="R29" s="87">
        <v>4.5</v>
      </c>
      <c r="S29" s="87">
        <v>5.2</v>
      </c>
      <c r="T29" s="108">
        <v>0</v>
      </c>
      <c r="U29" s="108">
        <v>0</v>
      </c>
      <c r="V29" s="121">
        <f t="shared" si="1"/>
        <v>2.675</v>
      </c>
      <c r="W29" s="129">
        <v>14.75</v>
      </c>
      <c r="X29" s="88"/>
      <c r="Y29" s="88"/>
      <c r="Z29" s="88"/>
      <c r="AA29" s="90"/>
      <c r="AB29" s="91"/>
      <c r="AC29" s="137">
        <f t="shared" si="3"/>
        <v>20.575</v>
      </c>
      <c r="AD29" s="4"/>
    </row>
    <row r="30" spans="1:30" ht="15">
      <c r="A30" s="64">
        <v>2</v>
      </c>
      <c r="B30" s="114">
        <v>81120086</v>
      </c>
      <c r="C30" s="86" t="s">
        <v>85</v>
      </c>
      <c r="D30" s="87">
        <v>0</v>
      </c>
      <c r="E30" s="143">
        <v>0</v>
      </c>
      <c r="F30" s="144"/>
      <c r="G30" s="87">
        <v>0</v>
      </c>
      <c r="H30" s="87">
        <v>8</v>
      </c>
      <c r="I30" s="95">
        <v>5.5</v>
      </c>
      <c r="J30" s="144"/>
      <c r="K30" s="144"/>
      <c r="L30" s="144"/>
      <c r="M30" s="89"/>
      <c r="N30" s="87">
        <v>2.5</v>
      </c>
      <c r="O30" s="108">
        <v>0</v>
      </c>
      <c r="P30" s="106">
        <f t="shared" si="0"/>
        <v>4.8</v>
      </c>
      <c r="Q30" s="147">
        <v>0</v>
      </c>
      <c r="R30" s="87">
        <v>5</v>
      </c>
      <c r="S30" s="141">
        <v>0</v>
      </c>
      <c r="T30" s="141">
        <v>0</v>
      </c>
      <c r="U30" s="141">
        <v>0</v>
      </c>
      <c r="V30" s="121">
        <f t="shared" si="1"/>
        <v>1.25</v>
      </c>
      <c r="W30" s="131">
        <v>13</v>
      </c>
      <c r="X30" s="92"/>
      <c r="Y30" s="92"/>
      <c r="Z30" s="92"/>
      <c r="AA30" s="90"/>
      <c r="AB30" s="93"/>
      <c r="AC30" s="137">
        <f t="shared" si="3"/>
        <v>19.05</v>
      </c>
      <c r="AD30" s="79"/>
    </row>
    <row r="31" spans="1:30" ht="15">
      <c r="A31" s="64">
        <v>9</v>
      </c>
      <c r="B31" s="114">
        <v>12017019020</v>
      </c>
      <c r="C31" s="86" t="s">
        <v>54</v>
      </c>
      <c r="D31" s="87">
        <v>5</v>
      </c>
      <c r="E31" s="87">
        <v>4</v>
      </c>
      <c r="F31" s="88"/>
      <c r="G31" s="87">
        <v>0</v>
      </c>
      <c r="H31" s="87">
        <v>0</v>
      </c>
      <c r="I31" s="108">
        <v>0</v>
      </c>
      <c r="J31" s="88"/>
      <c r="K31" s="88"/>
      <c r="L31" s="88"/>
      <c r="M31" s="89"/>
      <c r="N31" s="142">
        <v>1</v>
      </c>
      <c r="O31" s="142">
        <v>0.5</v>
      </c>
      <c r="P31" s="106">
        <f t="shared" si="0"/>
        <v>3.15</v>
      </c>
      <c r="Q31" s="104">
        <v>1.5</v>
      </c>
      <c r="R31" s="87">
        <v>8</v>
      </c>
      <c r="S31" s="87">
        <v>0</v>
      </c>
      <c r="T31" s="108">
        <v>0</v>
      </c>
      <c r="U31" s="108">
        <v>0</v>
      </c>
      <c r="V31" s="121">
        <f t="shared" si="1"/>
        <v>2.375</v>
      </c>
      <c r="W31" s="129">
        <v>10.5</v>
      </c>
      <c r="X31" s="88"/>
      <c r="Y31" s="88"/>
      <c r="Z31" s="88"/>
      <c r="AA31" s="90"/>
      <c r="AB31" s="91"/>
      <c r="AC31" s="137">
        <f t="shared" si="3"/>
        <v>16.025</v>
      </c>
      <c r="AD31" s="4"/>
    </row>
    <row r="32" spans="1:30" ht="15">
      <c r="A32" s="64">
        <v>6</v>
      </c>
      <c r="B32" s="114">
        <v>111619038</v>
      </c>
      <c r="C32" s="86" t="s">
        <v>81</v>
      </c>
      <c r="D32" s="87">
        <v>0.5</v>
      </c>
      <c r="E32" s="141">
        <v>0</v>
      </c>
      <c r="F32" s="88"/>
      <c r="G32" s="87">
        <v>0.5</v>
      </c>
      <c r="H32" s="87">
        <v>0</v>
      </c>
      <c r="I32" s="88">
        <v>4</v>
      </c>
      <c r="J32" s="88"/>
      <c r="K32" s="88"/>
      <c r="L32" s="88"/>
      <c r="M32" s="89"/>
      <c r="N32" s="141">
        <v>0</v>
      </c>
      <c r="O32" s="146" t="s">
        <v>92</v>
      </c>
      <c r="P32" s="106">
        <f t="shared" si="0"/>
        <v>1.5</v>
      </c>
      <c r="Q32" s="104">
        <v>4</v>
      </c>
      <c r="R32" s="87">
        <v>4.5</v>
      </c>
      <c r="S32" s="87">
        <v>3.3</v>
      </c>
      <c r="T32" s="141">
        <v>0</v>
      </c>
      <c r="U32" s="141">
        <v>0</v>
      </c>
      <c r="V32" s="121">
        <f t="shared" si="1"/>
        <v>2.95</v>
      </c>
      <c r="W32" s="129">
        <v>2</v>
      </c>
      <c r="X32" s="88"/>
      <c r="Y32" s="88"/>
      <c r="Z32" s="88"/>
      <c r="AA32" s="88"/>
      <c r="AB32" s="88"/>
      <c r="AC32" s="136">
        <f t="shared" si="3"/>
        <v>6.45</v>
      </c>
      <c r="AD32" s="88" t="s">
        <v>44</v>
      </c>
    </row>
    <row r="33" spans="1:30" ht="15">
      <c r="A33" s="64">
        <v>1</v>
      </c>
      <c r="B33" s="114">
        <v>70920005</v>
      </c>
      <c r="C33" s="96" t="s">
        <v>83</v>
      </c>
      <c r="D33" s="87">
        <v>1</v>
      </c>
      <c r="E33" s="94">
        <v>0</v>
      </c>
      <c r="F33" s="95"/>
      <c r="G33" s="87">
        <v>0</v>
      </c>
      <c r="H33" s="87">
        <v>0</v>
      </c>
      <c r="I33" s="141">
        <v>0</v>
      </c>
      <c r="J33" s="95"/>
      <c r="K33" s="95"/>
      <c r="L33" s="95"/>
      <c r="M33" s="89"/>
      <c r="N33" s="141">
        <v>0</v>
      </c>
      <c r="O33" s="146">
        <v>0</v>
      </c>
      <c r="P33" s="106">
        <f t="shared" si="0"/>
        <v>0.3</v>
      </c>
      <c r="Q33" s="104">
        <v>4.5</v>
      </c>
      <c r="R33" s="141">
        <v>0</v>
      </c>
      <c r="S33" s="141">
        <v>0</v>
      </c>
      <c r="T33" s="141">
        <v>0</v>
      </c>
      <c r="U33" s="141">
        <v>0</v>
      </c>
      <c r="V33" s="121">
        <f t="shared" si="1"/>
        <v>1.125</v>
      </c>
      <c r="W33" s="129">
        <v>0</v>
      </c>
      <c r="X33" s="88"/>
      <c r="Y33" s="88"/>
      <c r="Z33" s="88"/>
      <c r="AA33" s="90"/>
      <c r="AB33" s="91"/>
      <c r="AC33" s="136">
        <f t="shared" si="3"/>
        <v>1.425</v>
      </c>
      <c r="AD33" s="4" t="s">
        <v>44</v>
      </c>
    </row>
    <row r="34" spans="1:30" ht="15">
      <c r="A34" s="64">
        <v>3</v>
      </c>
      <c r="B34" s="114">
        <v>91420048</v>
      </c>
      <c r="C34" s="96" t="s">
        <v>84</v>
      </c>
      <c r="D34" s="87">
        <v>0</v>
      </c>
      <c r="E34" s="82">
        <v>0</v>
      </c>
      <c r="F34" s="83"/>
      <c r="G34" s="87">
        <v>0</v>
      </c>
      <c r="H34" s="87">
        <v>0</v>
      </c>
      <c r="I34" s="141">
        <v>0</v>
      </c>
      <c r="J34" s="83"/>
      <c r="K34" s="83"/>
      <c r="L34" s="83"/>
      <c r="M34" s="78"/>
      <c r="N34" s="141">
        <v>0</v>
      </c>
      <c r="O34" s="146">
        <v>0</v>
      </c>
      <c r="P34" s="106">
        <f t="shared" si="0"/>
        <v>0</v>
      </c>
      <c r="Q34" s="147">
        <v>0</v>
      </c>
      <c r="R34" s="141">
        <v>0</v>
      </c>
      <c r="S34" s="141">
        <v>0</v>
      </c>
      <c r="T34" s="141">
        <v>0</v>
      </c>
      <c r="U34" s="141">
        <v>0</v>
      </c>
      <c r="V34" s="121">
        <f t="shared" si="1"/>
        <v>0</v>
      </c>
      <c r="W34" s="130" t="s">
        <v>87</v>
      </c>
      <c r="X34" s="88"/>
      <c r="Y34" s="88"/>
      <c r="Z34" s="88"/>
      <c r="AA34" s="90"/>
      <c r="AB34" s="91"/>
      <c r="AC34" s="136">
        <v>0</v>
      </c>
      <c r="AD34" s="4" t="s">
        <v>44</v>
      </c>
    </row>
    <row r="35" spans="1:30" ht="15">
      <c r="A35" s="139">
        <v>7</v>
      </c>
      <c r="B35" s="114">
        <v>111619232</v>
      </c>
      <c r="C35" s="96" t="s">
        <v>82</v>
      </c>
      <c r="D35" s="87">
        <v>0</v>
      </c>
      <c r="E35" s="94">
        <v>0</v>
      </c>
      <c r="F35" s="95"/>
      <c r="G35" s="87">
        <v>0</v>
      </c>
      <c r="H35" s="87">
        <v>0</v>
      </c>
      <c r="I35" s="108">
        <v>0</v>
      </c>
      <c r="J35" s="95"/>
      <c r="K35" s="95"/>
      <c r="L35" s="95"/>
      <c r="M35" s="89"/>
      <c r="N35" s="108">
        <v>0</v>
      </c>
      <c r="O35" s="108">
        <v>0</v>
      </c>
      <c r="P35" s="106">
        <f t="shared" si="0"/>
        <v>0</v>
      </c>
      <c r="Q35" s="104">
        <v>0</v>
      </c>
      <c r="R35" s="87"/>
      <c r="S35" s="87">
        <v>0</v>
      </c>
      <c r="T35" s="108">
        <v>0</v>
      </c>
      <c r="U35" s="108">
        <v>0</v>
      </c>
      <c r="V35" s="121">
        <f t="shared" si="1"/>
        <v>0</v>
      </c>
      <c r="W35" s="130" t="s">
        <v>87</v>
      </c>
      <c r="X35" s="88"/>
      <c r="Y35" s="88"/>
      <c r="Z35" s="88"/>
      <c r="AA35" s="90"/>
      <c r="AB35" s="91"/>
      <c r="AC35" s="136">
        <v>0</v>
      </c>
      <c r="AD35" s="4" t="s">
        <v>44</v>
      </c>
    </row>
    <row r="36" spans="1:30" ht="15">
      <c r="A36" s="140">
        <v>17</v>
      </c>
      <c r="B36" s="114">
        <v>12017019109</v>
      </c>
      <c r="C36" s="96" t="s">
        <v>61</v>
      </c>
      <c r="D36" s="87">
        <v>0</v>
      </c>
      <c r="E36" s="87">
        <v>0</v>
      </c>
      <c r="F36" s="88"/>
      <c r="G36" s="87">
        <v>0</v>
      </c>
      <c r="H36" s="87">
        <v>0</v>
      </c>
      <c r="I36" s="142">
        <v>0</v>
      </c>
      <c r="J36" s="88"/>
      <c r="K36" s="88"/>
      <c r="L36" s="88"/>
      <c r="M36" s="89"/>
      <c r="N36" s="141">
        <v>0</v>
      </c>
      <c r="O36" s="108">
        <v>0</v>
      </c>
      <c r="P36" s="106">
        <f t="shared" si="0"/>
        <v>0</v>
      </c>
      <c r="Q36" s="104">
        <v>0</v>
      </c>
      <c r="R36" s="87">
        <v>0</v>
      </c>
      <c r="S36" s="87">
        <v>0</v>
      </c>
      <c r="T36" s="108">
        <v>0</v>
      </c>
      <c r="U36" s="108">
        <v>0</v>
      </c>
      <c r="V36" s="121">
        <f t="shared" si="1"/>
        <v>0</v>
      </c>
      <c r="W36" s="130" t="s">
        <v>87</v>
      </c>
      <c r="X36" s="88"/>
      <c r="Y36" s="88"/>
      <c r="Z36" s="88"/>
      <c r="AA36" s="90"/>
      <c r="AB36" s="91"/>
      <c r="AC36" s="136">
        <v>0</v>
      </c>
      <c r="AD36" s="4" t="s">
        <v>44</v>
      </c>
    </row>
    <row r="37" spans="1:30" ht="14.25">
      <c r="A37" s="80">
        <v>36</v>
      </c>
      <c r="B37" s="115"/>
      <c r="C37" s="148" t="s">
        <v>91</v>
      </c>
      <c r="D37" s="87"/>
      <c r="E37" s="82"/>
      <c r="F37" s="83"/>
      <c r="G37" s="87"/>
      <c r="H37" s="87"/>
      <c r="I37" s="83"/>
      <c r="J37" s="83"/>
      <c r="K37" s="83"/>
      <c r="L37" s="83"/>
      <c r="M37" s="78"/>
      <c r="N37" s="87"/>
      <c r="O37" s="120"/>
      <c r="P37" s="107"/>
      <c r="Q37" s="105"/>
      <c r="R37" s="78"/>
      <c r="S37" s="102"/>
      <c r="T37" s="102"/>
      <c r="U37" s="102"/>
      <c r="V37" s="122" t="s">
        <v>91</v>
      </c>
      <c r="W37" s="132">
        <f>AVERAGE(W4:W36)</f>
        <v>17.95</v>
      </c>
      <c r="X37" s="77"/>
      <c r="Y37" s="77"/>
      <c r="Z37" s="77"/>
      <c r="AA37" s="77"/>
      <c r="AB37" s="77"/>
      <c r="AC37" s="132">
        <f>AVERAGE(AC4:AC36)</f>
        <v>29.231060606060602</v>
      </c>
      <c r="AD37" s="84"/>
    </row>
    <row r="38" spans="1:30" ht="14.25">
      <c r="A38" s="80">
        <v>37</v>
      </c>
      <c r="B38" s="116"/>
      <c r="C38" s="149" t="s">
        <v>93</v>
      </c>
      <c r="D38" s="97"/>
      <c r="E38" s="83"/>
      <c r="F38" s="83"/>
      <c r="G38" s="87"/>
      <c r="H38" s="87"/>
      <c r="I38" s="83"/>
      <c r="J38" s="83"/>
      <c r="K38" s="83"/>
      <c r="L38" s="83"/>
      <c r="M38" s="78"/>
      <c r="N38" s="87"/>
      <c r="O38" s="120"/>
      <c r="P38" s="107"/>
      <c r="Q38" s="105"/>
      <c r="R38" s="78"/>
      <c r="S38" s="102"/>
      <c r="T38" s="102"/>
      <c r="U38" s="102"/>
      <c r="V38" s="122" t="s">
        <v>88</v>
      </c>
      <c r="W38" s="132">
        <f>AVERAGE(W4:W36)*0.72</f>
        <v>12.924</v>
      </c>
      <c r="X38" s="77"/>
      <c r="Y38" s="77"/>
      <c r="Z38" s="77"/>
      <c r="AA38" s="77"/>
      <c r="AB38" s="77"/>
      <c r="AC38" s="132">
        <f>AVERAGE(AC4:AC36)*0.72</f>
        <v>21.046363636363633</v>
      </c>
      <c r="AD38" s="84"/>
    </row>
    <row r="39" ht="12.75">
      <c r="D39" s="113"/>
    </row>
    <row r="40" spans="3:5" ht="12.75">
      <c r="C40" s="102"/>
      <c r="D40" s="109"/>
      <c r="E40" s="105"/>
    </row>
    <row r="41" spans="3:5" ht="12.75">
      <c r="C41" s="102"/>
      <c r="D41" s="109"/>
      <c r="E41" s="10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5131</cp:lastModifiedBy>
  <cp:lastPrinted>2014-12-05T06:45:39Z</cp:lastPrinted>
  <dcterms:created xsi:type="dcterms:W3CDTF">2010-08-16T07:00:02Z</dcterms:created>
  <dcterms:modified xsi:type="dcterms:W3CDTF">2015-01-22T06:51:54Z</dcterms:modified>
  <cp:category/>
  <cp:version/>
  <cp:contentType/>
  <cp:contentStatus/>
</cp:coreProperties>
</file>