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EE504-A" sheetId="2" r:id="rId1"/>
  </sheets>
  <calcPr calcId="124519"/>
</workbook>
</file>

<file path=xl/calcChain.xml><?xml version="1.0" encoding="utf-8"?>
<calcChain xmlns="http://schemas.openxmlformats.org/spreadsheetml/2006/main">
  <c r="U27" i="2"/>
  <c r="U26"/>
  <c r="U25"/>
  <c r="U24"/>
  <c r="U23"/>
  <c r="U22"/>
  <c r="U21"/>
  <c r="U20"/>
  <c r="U19"/>
  <c r="U18"/>
  <c r="U17"/>
  <c r="U16"/>
  <c r="U15"/>
  <c r="U14"/>
  <c r="U13"/>
  <c r="U12"/>
  <c r="U11"/>
  <c r="U10"/>
  <c r="M10"/>
  <c r="N10" s="1"/>
  <c r="O10" s="1"/>
  <c r="P10" s="1"/>
  <c r="S10" s="1"/>
  <c r="M27"/>
  <c r="M26"/>
  <c r="N26" s="1"/>
  <c r="M25"/>
  <c r="N25" s="1"/>
  <c r="O25" s="1"/>
  <c r="P25" s="1"/>
  <c r="S25" s="1"/>
  <c r="V25" s="1"/>
  <c r="M24"/>
  <c r="N24" s="1"/>
  <c r="O24" s="1"/>
  <c r="P24" s="1"/>
  <c r="S24" s="1"/>
  <c r="V24" s="1"/>
  <c r="M23"/>
  <c r="N23" s="1"/>
  <c r="M22"/>
  <c r="N22" s="1"/>
  <c r="M21"/>
  <c r="N21" s="1"/>
  <c r="O21" s="1"/>
  <c r="P21" s="1"/>
  <c r="S21" s="1"/>
  <c r="V21" s="1"/>
  <c r="M20"/>
  <c r="N20" s="1"/>
  <c r="O20" s="1"/>
  <c r="P20" s="1"/>
  <c r="S20" s="1"/>
  <c r="V20" s="1"/>
  <c r="M19"/>
  <c r="M18"/>
  <c r="N18" s="1"/>
  <c r="M17"/>
  <c r="N17" s="1"/>
  <c r="O17" s="1"/>
  <c r="P17" s="1"/>
  <c r="S17" s="1"/>
  <c r="V17" s="1"/>
  <c r="M16"/>
  <c r="N16" s="1"/>
  <c r="O16" s="1"/>
  <c r="P16" s="1"/>
  <c r="S16" s="1"/>
  <c r="V16" s="1"/>
  <c r="M15"/>
  <c r="N15" s="1"/>
  <c r="M14"/>
  <c r="N14" s="1"/>
  <c r="M13"/>
  <c r="N13" s="1"/>
  <c r="O13" s="1"/>
  <c r="P13" s="1"/>
  <c r="S13" s="1"/>
  <c r="V13" s="1"/>
  <c r="M12"/>
  <c r="N12" s="1"/>
  <c r="O12" s="1"/>
  <c r="P12" s="1"/>
  <c r="S12" s="1"/>
  <c r="V12" s="1"/>
  <c r="M11"/>
  <c r="R27"/>
  <c r="R26"/>
  <c r="R25"/>
  <c r="R24"/>
  <c r="R23"/>
  <c r="R22"/>
  <c r="R21"/>
  <c r="R20"/>
  <c r="R19"/>
  <c r="R18"/>
  <c r="R17"/>
  <c r="R16"/>
  <c r="R15"/>
  <c r="R14"/>
  <c r="R13"/>
  <c r="R12"/>
  <c r="R11"/>
  <c r="O15" l="1"/>
  <c r="P15" s="1"/>
  <c r="S15" s="1"/>
  <c r="V15" s="1"/>
  <c r="O23"/>
  <c r="P23" s="1"/>
  <c r="S23" s="1"/>
  <c r="V23" s="1"/>
  <c r="N11"/>
  <c r="O11" s="1"/>
  <c r="P11" s="1"/>
  <c r="S11" s="1"/>
  <c r="V11" s="1"/>
  <c r="N19"/>
  <c r="O19" s="1"/>
  <c r="P19" s="1"/>
  <c r="S19" s="1"/>
  <c r="V19" s="1"/>
  <c r="N27"/>
  <c r="O27" s="1"/>
  <c r="P27" s="1"/>
  <c r="S27" s="1"/>
  <c r="V27" s="1"/>
  <c r="O14"/>
  <c r="P14" s="1"/>
  <c r="S14" s="1"/>
  <c r="V14" s="1"/>
  <c r="O18"/>
  <c r="P18" s="1"/>
  <c r="S18" s="1"/>
  <c r="V18" s="1"/>
  <c r="O22"/>
  <c r="P22" s="1"/>
  <c r="S22" s="1"/>
  <c r="V22" s="1"/>
  <c r="O26"/>
  <c r="P26" s="1"/>
  <c r="S26" s="1"/>
  <c r="V26" s="1"/>
  <c r="V10"/>
  <c r="B31" l="1"/>
  <c r="B32" s="1"/>
</calcChain>
</file>

<file path=xl/sharedStrings.xml><?xml version="1.0" encoding="utf-8"?>
<sst xmlns="http://schemas.openxmlformats.org/spreadsheetml/2006/main" count="57" uniqueCount="51">
  <si>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</si>
  <si>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</si>
  <si>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</si>
  <si>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MS 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</si>
  <si>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</si>
  <si>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2014</t>
    </r>
  </si>
  <si>
    <r>
      <t>Course Code:</t>
    </r>
    <r>
      <rPr>
        <sz val="11"/>
        <color theme="1"/>
        <rFont val="Calibri"/>
        <family val="2"/>
        <scheme val="minor"/>
      </rPr>
      <t xml:space="preserve"> EE504</t>
    </r>
  </si>
  <si>
    <t>S.No</t>
  </si>
  <si>
    <t xml:space="preserve">Participant Id: </t>
  </si>
  <si>
    <t>Participant Name:</t>
  </si>
  <si>
    <t>Total</t>
  </si>
  <si>
    <t>Mid Term</t>
  </si>
  <si>
    <t xml:space="preserve">End Term </t>
  </si>
  <si>
    <t xml:space="preserve">Total Marks </t>
  </si>
  <si>
    <t>Grade</t>
  </si>
  <si>
    <t>ZAIN UL HAQ</t>
  </si>
  <si>
    <t>HASSAN TARIQ</t>
  </si>
  <si>
    <t>MUHAMMAD ZAHID IQBAL</t>
  </si>
  <si>
    <t>S ALI TURAB BUKHARI</t>
  </si>
  <si>
    <t>MUHAMMAD SAAD KHAN</t>
  </si>
  <si>
    <t>SAMEED ASHRAF</t>
  </si>
  <si>
    <t>FATIMA</t>
  </si>
  <si>
    <t>KHALID IJAZ BALOCH</t>
  </si>
  <si>
    <t>ABDULLAH KHALID</t>
  </si>
  <si>
    <t>HAFIZ ZAHEER HUSSAIN</t>
  </si>
  <si>
    <t>HUSNAIN MANZOOR SULEHRIA</t>
  </si>
  <si>
    <t>ASFA JAVED</t>
  </si>
  <si>
    <t>FAWAD JAVED</t>
  </si>
  <si>
    <t>SYED MUHAMMAD SALMAN</t>
  </si>
  <si>
    <t>AHMED MUNIR</t>
  </si>
  <si>
    <t>MUHAMMAD AWAIS</t>
  </si>
  <si>
    <t>__________________</t>
  </si>
  <si>
    <t>Email:__een.cod@umt.edu.pk___</t>
  </si>
  <si>
    <t>Quizzes</t>
  </si>
  <si>
    <t>End Term</t>
  </si>
  <si>
    <t>Resource Person</t>
  </si>
  <si>
    <r>
      <t xml:space="preserve">Section: </t>
    </r>
    <r>
      <rPr>
        <sz val="11"/>
        <color theme="1"/>
        <rFont val="Calibri"/>
        <family val="2"/>
        <scheme val="minor"/>
      </rPr>
      <t>A</t>
    </r>
  </si>
  <si>
    <r>
      <t xml:space="preserve">Course Title:  </t>
    </r>
    <r>
      <rPr>
        <sz val="11"/>
        <color theme="1"/>
        <rFont val="Calibri"/>
        <family val="2"/>
        <scheme val="minor"/>
      </rPr>
      <t>Linear Systems</t>
    </r>
  </si>
  <si>
    <t xml:space="preserve"> </t>
  </si>
  <si>
    <t>Min</t>
  </si>
  <si>
    <t>Chairperson</t>
  </si>
  <si>
    <t>AVE</t>
  </si>
  <si>
    <t>PASS</t>
  </si>
  <si>
    <t>HIGHEST</t>
  </si>
  <si>
    <t>LOWEST</t>
  </si>
  <si>
    <t>F</t>
  </si>
  <si>
    <t>MUHAMMAD ABDUL REHMAN</t>
  </si>
  <si>
    <t>Best 4</t>
  </si>
  <si>
    <t xml:space="preserve">Sessl Total </t>
  </si>
  <si>
    <t>Tot All</t>
  </si>
  <si>
    <r>
      <t>Resource Person</t>
    </r>
    <r>
      <rPr>
        <sz val="11"/>
        <color theme="1"/>
        <rFont val="Calibri"/>
        <family val="2"/>
        <scheme val="minor"/>
      </rPr>
      <t>:_____Prof. Dr. Sajjad Shami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</si>
</sst>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16" fillId="36" borderId="10" xfId="0" applyFont="1" applyFill="1" applyBorder="1" applyAlignment="1">
      <alignment horizontal="center" wrapText="1"/>
    </xf>
    <xf numFmtId="0" fontId="0" fillId="0" borderId="18" xfId="0" applyBorder="1"/>
    <xf numFmtId="0" fontId="16" fillId="0" borderId="18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/>
    <xf numFmtId="0" fontId="19" fillId="33" borderId="10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tabSelected="1" topLeftCell="A16" workbookViewId="0">
      <selection activeCell="AA23" sqref="AA23"/>
    </sheetView>
  </sheetViews>
  <sheetFormatPr defaultRowHeight="15"/>
  <cols>
    <col min="1" max="1" width="4.140625" customWidth="1"/>
    <col min="2" max="2" width="11.7109375" customWidth="1"/>
    <col min="3" max="3" width="12.5703125" customWidth="1"/>
    <col min="4" max="5" width="3" customWidth="1"/>
    <col min="6" max="7" width="3.7109375" customWidth="1"/>
    <col min="8" max="8" width="4" customWidth="1"/>
    <col min="9" max="9" width="4.5703125" customWidth="1"/>
    <col min="10" max="10" width="4.28515625" customWidth="1"/>
    <col min="11" max="11" width="4.140625" customWidth="1"/>
    <col min="12" max="12" width="4.85546875" customWidth="1"/>
    <col min="13" max="14" width="4.28515625" customWidth="1"/>
    <col min="15" max="15" width="4.140625" customWidth="1"/>
    <col min="16" max="16" width="4.85546875" customWidth="1"/>
    <col min="17" max="17" width="5.140625" customWidth="1"/>
    <col min="18" max="18" width="5.5703125" customWidth="1"/>
    <col min="19" max="20" width="4.85546875" customWidth="1"/>
    <col min="21" max="21" width="5.28515625" customWidth="1"/>
    <col min="22" max="22" width="5.7109375" customWidth="1"/>
    <col min="23" max="23" width="7.140625" customWidth="1"/>
  </cols>
  <sheetData>
    <row r="1" spans="1:23" ht="22.5" customHeight="1">
      <c r="A1" s="26"/>
      <c r="B1" s="26"/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4"/>
      <c r="N1" s="4"/>
      <c r="O1" s="29" t="s">
        <v>1</v>
      </c>
      <c r="P1" s="29"/>
      <c r="Q1" s="29"/>
      <c r="R1" s="29"/>
      <c r="S1" s="29"/>
      <c r="T1" s="29"/>
      <c r="U1" s="29"/>
      <c r="V1" s="29"/>
      <c r="W1" s="29"/>
    </row>
    <row r="2" spans="1:23" ht="17.25" customHeight="1">
      <c r="A2" s="26"/>
      <c r="B2" s="26"/>
      <c r="C2" s="30" t="s">
        <v>2</v>
      </c>
      <c r="D2" s="30"/>
      <c r="E2" s="30"/>
      <c r="F2" s="30"/>
      <c r="G2" s="30"/>
      <c r="H2" s="30"/>
      <c r="I2" s="30"/>
      <c r="J2" s="30"/>
      <c r="K2" s="30"/>
      <c r="L2" s="30"/>
      <c r="M2" s="4"/>
      <c r="N2" s="4"/>
      <c r="O2" s="29" t="s">
        <v>3</v>
      </c>
      <c r="P2" s="29"/>
      <c r="Q2" s="29"/>
      <c r="R2" s="29"/>
      <c r="S2" s="29"/>
      <c r="T2" s="29"/>
      <c r="U2" s="29"/>
      <c r="V2" s="29"/>
      <c r="W2" s="29"/>
    </row>
    <row r="3" spans="1:23" ht="19.5" customHeight="1">
      <c r="A3" s="26"/>
      <c r="B3" s="26"/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4"/>
      <c r="N3" s="4"/>
      <c r="O3" s="29" t="s">
        <v>5</v>
      </c>
      <c r="P3" s="29"/>
      <c r="Q3" s="29"/>
      <c r="R3" s="29"/>
      <c r="S3" s="29"/>
      <c r="T3" s="29"/>
      <c r="U3" s="29"/>
      <c r="V3" s="29"/>
      <c r="W3" s="29"/>
    </row>
    <row r="4" spans="1:23" ht="24.75" customHeight="1">
      <c r="A4" s="26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3"/>
      <c r="N4" s="3"/>
      <c r="O4" s="26"/>
      <c r="P4" s="26"/>
      <c r="Q4" s="26"/>
      <c r="R4" s="26"/>
      <c r="S4" s="26"/>
      <c r="T4" s="26"/>
      <c r="U4" s="26"/>
      <c r="V4" s="26"/>
      <c r="W4" s="26"/>
    </row>
    <row r="5" spans="1:23">
      <c r="A5" s="27" t="s">
        <v>6</v>
      </c>
      <c r="B5" s="27"/>
      <c r="C5" s="27"/>
      <c r="D5" s="27" t="s">
        <v>37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1"/>
      <c r="U5" s="29" t="s">
        <v>36</v>
      </c>
      <c r="V5" s="29"/>
      <c r="W5" s="29"/>
    </row>
    <row r="6" spans="1:2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"/>
      <c r="U6" s="26"/>
      <c r="V6" s="26"/>
      <c r="W6" s="26"/>
    </row>
    <row r="7" spans="1:23">
      <c r="A7" s="27" t="s">
        <v>50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"/>
      <c r="Q7" s="27" t="s">
        <v>32</v>
      </c>
      <c r="R7" s="27"/>
      <c r="S7" s="27"/>
      <c r="T7" s="27"/>
      <c r="U7" s="27"/>
      <c r="V7" s="27"/>
      <c r="W7" s="27"/>
    </row>
    <row r="8" spans="1:2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36.75" customHeight="1">
      <c r="A9" s="21" t="s">
        <v>7</v>
      </c>
      <c r="B9" s="21" t="s">
        <v>8</v>
      </c>
      <c r="C9" s="21" t="s">
        <v>9</v>
      </c>
      <c r="D9" s="23"/>
      <c r="E9" s="24"/>
      <c r="F9" s="24"/>
      <c r="G9" s="24"/>
      <c r="H9" s="24" t="s">
        <v>33</v>
      </c>
      <c r="I9" s="24"/>
      <c r="J9" s="24"/>
      <c r="K9" s="24"/>
      <c r="L9" s="25"/>
      <c r="M9" s="10" t="s">
        <v>49</v>
      </c>
      <c r="N9" s="10" t="s">
        <v>39</v>
      </c>
      <c r="O9" s="11" t="s">
        <v>47</v>
      </c>
      <c r="P9" s="12" t="s">
        <v>10</v>
      </c>
      <c r="Q9" s="11" t="s">
        <v>11</v>
      </c>
      <c r="R9" s="12" t="s">
        <v>11</v>
      </c>
      <c r="S9" s="13" t="s">
        <v>48</v>
      </c>
      <c r="T9" s="11" t="s">
        <v>34</v>
      </c>
      <c r="U9" s="13" t="s">
        <v>12</v>
      </c>
      <c r="V9" s="14" t="s">
        <v>13</v>
      </c>
      <c r="W9" s="21" t="s">
        <v>14</v>
      </c>
    </row>
    <row r="10" spans="1:23">
      <c r="A10" s="22"/>
      <c r="B10" s="22"/>
      <c r="C10" s="22"/>
      <c r="D10" s="11"/>
      <c r="E10" s="11"/>
      <c r="F10" s="11"/>
      <c r="G10" s="11"/>
      <c r="H10" s="11">
        <v>30</v>
      </c>
      <c r="I10" s="11">
        <v>30</v>
      </c>
      <c r="J10" s="11">
        <v>30</v>
      </c>
      <c r="K10" s="11">
        <v>30</v>
      </c>
      <c r="L10" s="11">
        <v>30</v>
      </c>
      <c r="M10" s="11">
        <f>SUM(H10:L10)</f>
        <v>150</v>
      </c>
      <c r="N10" s="11">
        <f>MIN(H10:M10)</f>
        <v>30</v>
      </c>
      <c r="O10" s="11">
        <f>M10-N10</f>
        <v>120</v>
      </c>
      <c r="P10" s="12">
        <f>ROUND((O10/120)*25,1)</f>
        <v>25</v>
      </c>
      <c r="Q10" s="11">
        <v>100</v>
      </c>
      <c r="R10" s="12">
        <v>25</v>
      </c>
      <c r="S10" s="13">
        <f>ROUND(P10+R10,1)</f>
        <v>50</v>
      </c>
      <c r="T10" s="11">
        <v>100</v>
      </c>
      <c r="U10" s="13">
        <f>ROUND(T10/2,1)</f>
        <v>50</v>
      </c>
      <c r="V10" s="6">
        <f>ROUNDUP(S10+U10, 0)</f>
        <v>100</v>
      </c>
      <c r="W10" s="22"/>
    </row>
    <row r="11" spans="1:23">
      <c r="A11" s="15">
        <v>1</v>
      </c>
      <c r="B11" s="16">
        <v>13001199006</v>
      </c>
      <c r="C11" s="16" t="s">
        <v>15</v>
      </c>
      <c r="D11" s="11"/>
      <c r="E11" s="11"/>
      <c r="F11" s="11"/>
      <c r="G11" s="11"/>
      <c r="H11" s="17">
        <v>0</v>
      </c>
      <c r="I11" s="11">
        <v>28</v>
      </c>
      <c r="J11" s="11">
        <v>12</v>
      </c>
      <c r="K11" s="11">
        <v>0</v>
      </c>
      <c r="L11" s="11">
        <v>5</v>
      </c>
      <c r="M11" s="11">
        <f t="shared" ref="M11:M27" si="0">SUM(H11:L11)</f>
        <v>45</v>
      </c>
      <c r="N11" s="11">
        <f t="shared" ref="N11:N27" si="1">MIN(H11:M11)</f>
        <v>0</v>
      </c>
      <c r="O11" s="11">
        <f t="shared" ref="O11:O27" si="2">M11-N11</f>
        <v>45</v>
      </c>
      <c r="P11" s="12">
        <f t="shared" ref="P11:P27" si="3">ROUND((O11/120)*25,1)</f>
        <v>9.4</v>
      </c>
      <c r="Q11" s="11">
        <v>64.5</v>
      </c>
      <c r="R11" s="12">
        <f>ROUND(Q11/4,1)</f>
        <v>16.100000000000001</v>
      </c>
      <c r="S11" s="13">
        <f>ROUND(P11+R11,1)</f>
        <v>25.5</v>
      </c>
      <c r="T11" s="11">
        <v>59</v>
      </c>
      <c r="U11" s="13">
        <f t="shared" ref="U11:U27" si="4">ROUND(T11/2,1)</f>
        <v>29.5</v>
      </c>
      <c r="V11" s="6">
        <f>ROUNDUP(S11+U11, 0)</f>
        <v>55</v>
      </c>
      <c r="W11" s="9"/>
    </row>
    <row r="12" spans="1:23">
      <c r="A12" s="15">
        <v>2</v>
      </c>
      <c r="B12" s="16">
        <v>13001199008</v>
      </c>
      <c r="C12" s="16" t="s">
        <v>16</v>
      </c>
      <c r="D12" s="11"/>
      <c r="E12" s="11"/>
      <c r="F12" s="11"/>
      <c r="G12" s="11"/>
      <c r="H12" s="11">
        <v>18</v>
      </c>
      <c r="I12" s="11">
        <v>28</v>
      </c>
      <c r="J12" s="11">
        <v>16</v>
      </c>
      <c r="K12" s="11">
        <v>1</v>
      </c>
      <c r="L12" s="11">
        <v>11</v>
      </c>
      <c r="M12" s="11">
        <f t="shared" si="0"/>
        <v>74</v>
      </c>
      <c r="N12" s="11">
        <f t="shared" si="1"/>
        <v>1</v>
      </c>
      <c r="O12" s="11">
        <f t="shared" si="2"/>
        <v>73</v>
      </c>
      <c r="P12" s="12">
        <f t="shared" si="3"/>
        <v>15.2</v>
      </c>
      <c r="Q12" s="11">
        <v>86.5</v>
      </c>
      <c r="R12" s="12">
        <f t="shared" ref="R12:R27" si="5">ROUND(Q12/4,1)</f>
        <v>21.6</v>
      </c>
      <c r="S12" s="13">
        <f t="shared" ref="S12:S27" si="6">ROUND(P12+R12,1)</f>
        <v>36.799999999999997</v>
      </c>
      <c r="T12" s="11">
        <v>51</v>
      </c>
      <c r="U12" s="13">
        <f t="shared" si="4"/>
        <v>25.5</v>
      </c>
      <c r="V12" s="6">
        <f t="shared" ref="V12:V27" si="7">ROUNDUP(S12+U12, 0)</f>
        <v>63</v>
      </c>
      <c r="W12" s="9"/>
    </row>
    <row r="13" spans="1:23">
      <c r="A13" s="15">
        <v>3</v>
      </c>
      <c r="B13" s="16">
        <v>13001199009</v>
      </c>
      <c r="C13" s="16" t="s">
        <v>17</v>
      </c>
      <c r="D13" s="11"/>
      <c r="E13" s="11"/>
      <c r="F13" s="11"/>
      <c r="G13" s="11"/>
      <c r="H13" s="11">
        <v>12</v>
      </c>
      <c r="I13" s="11">
        <v>26</v>
      </c>
      <c r="J13" s="17">
        <v>0</v>
      </c>
      <c r="K13" s="11">
        <v>2</v>
      </c>
      <c r="L13" s="11">
        <v>4</v>
      </c>
      <c r="M13" s="11">
        <f t="shared" si="0"/>
        <v>44</v>
      </c>
      <c r="N13" s="11">
        <f t="shared" si="1"/>
        <v>0</v>
      </c>
      <c r="O13" s="11">
        <f t="shared" si="2"/>
        <v>44</v>
      </c>
      <c r="P13" s="12">
        <f t="shared" si="3"/>
        <v>9.1999999999999993</v>
      </c>
      <c r="Q13" s="11">
        <v>83</v>
      </c>
      <c r="R13" s="12">
        <f t="shared" si="5"/>
        <v>20.8</v>
      </c>
      <c r="S13" s="13">
        <f t="shared" si="6"/>
        <v>30</v>
      </c>
      <c r="T13" s="11">
        <v>20.5</v>
      </c>
      <c r="U13" s="13">
        <f t="shared" si="4"/>
        <v>10.3</v>
      </c>
      <c r="V13" s="6">
        <f t="shared" si="7"/>
        <v>41</v>
      </c>
      <c r="W13" s="9"/>
    </row>
    <row r="14" spans="1:23">
      <c r="A14" s="15">
        <v>4</v>
      </c>
      <c r="B14" s="16">
        <v>13001199010</v>
      </c>
      <c r="C14" s="16" t="s">
        <v>18</v>
      </c>
      <c r="D14" s="11"/>
      <c r="E14" s="11"/>
      <c r="F14" s="11"/>
      <c r="G14" s="11"/>
      <c r="H14" s="11">
        <v>3</v>
      </c>
      <c r="I14" s="11">
        <v>21</v>
      </c>
      <c r="J14" s="11">
        <v>2</v>
      </c>
      <c r="K14" s="11">
        <v>2</v>
      </c>
      <c r="L14" s="11">
        <v>4</v>
      </c>
      <c r="M14" s="11">
        <f t="shared" si="0"/>
        <v>32</v>
      </c>
      <c r="N14" s="11">
        <f t="shared" si="1"/>
        <v>2</v>
      </c>
      <c r="O14" s="11">
        <f t="shared" si="2"/>
        <v>30</v>
      </c>
      <c r="P14" s="12">
        <f t="shared" si="3"/>
        <v>6.3</v>
      </c>
      <c r="Q14" s="11">
        <v>39</v>
      </c>
      <c r="R14" s="12">
        <f t="shared" si="5"/>
        <v>9.8000000000000007</v>
      </c>
      <c r="S14" s="13">
        <f t="shared" si="6"/>
        <v>16.100000000000001</v>
      </c>
      <c r="T14" s="11">
        <v>13.5</v>
      </c>
      <c r="U14" s="13">
        <f t="shared" si="4"/>
        <v>6.8</v>
      </c>
      <c r="V14" s="6">
        <f t="shared" si="7"/>
        <v>23</v>
      </c>
      <c r="W14" s="9" t="s">
        <v>45</v>
      </c>
    </row>
    <row r="15" spans="1:23">
      <c r="A15" s="15">
        <v>5</v>
      </c>
      <c r="B15" s="16">
        <v>13001199012</v>
      </c>
      <c r="C15" s="16" t="s">
        <v>19</v>
      </c>
      <c r="D15" s="11"/>
      <c r="E15" s="11"/>
      <c r="F15" s="11"/>
      <c r="G15" s="11"/>
      <c r="H15" s="11">
        <v>4</v>
      </c>
      <c r="I15" s="11">
        <v>8</v>
      </c>
      <c r="J15" s="11">
        <v>0</v>
      </c>
      <c r="K15" s="11">
        <v>2</v>
      </c>
      <c r="L15" s="11">
        <v>0</v>
      </c>
      <c r="M15" s="11">
        <f t="shared" si="0"/>
        <v>14</v>
      </c>
      <c r="N15" s="11">
        <f t="shared" si="1"/>
        <v>0</v>
      </c>
      <c r="O15" s="11">
        <f t="shared" si="2"/>
        <v>14</v>
      </c>
      <c r="P15" s="12">
        <f t="shared" si="3"/>
        <v>2.9</v>
      </c>
      <c r="Q15" s="11">
        <v>54</v>
      </c>
      <c r="R15" s="12">
        <f t="shared" si="5"/>
        <v>13.5</v>
      </c>
      <c r="S15" s="13">
        <f t="shared" si="6"/>
        <v>16.399999999999999</v>
      </c>
      <c r="T15" s="11">
        <v>24</v>
      </c>
      <c r="U15" s="13">
        <f t="shared" si="4"/>
        <v>12</v>
      </c>
      <c r="V15" s="6">
        <f t="shared" si="7"/>
        <v>29</v>
      </c>
      <c r="W15" s="9"/>
    </row>
    <row r="16" spans="1:23">
      <c r="A16" s="15">
        <v>6</v>
      </c>
      <c r="B16" s="16">
        <v>13001199014</v>
      </c>
      <c r="C16" s="16" t="s">
        <v>20</v>
      </c>
      <c r="D16" s="11"/>
      <c r="E16" s="11"/>
      <c r="F16" s="11"/>
      <c r="G16" s="11"/>
      <c r="H16" s="11">
        <v>0</v>
      </c>
      <c r="I16" s="11">
        <v>0</v>
      </c>
      <c r="J16" s="11">
        <v>1</v>
      </c>
      <c r="K16" s="17">
        <v>0</v>
      </c>
      <c r="L16" s="11">
        <v>3</v>
      </c>
      <c r="M16" s="11">
        <f t="shared" si="0"/>
        <v>4</v>
      </c>
      <c r="N16" s="11">
        <f t="shared" si="1"/>
        <v>0</v>
      </c>
      <c r="O16" s="11">
        <f t="shared" si="2"/>
        <v>4</v>
      </c>
      <c r="P16" s="12">
        <f t="shared" si="3"/>
        <v>0.8</v>
      </c>
      <c r="Q16" s="11">
        <v>0</v>
      </c>
      <c r="R16" s="12">
        <f t="shared" si="5"/>
        <v>0</v>
      </c>
      <c r="S16" s="13">
        <f t="shared" si="6"/>
        <v>0.8</v>
      </c>
      <c r="T16" s="11">
        <v>9</v>
      </c>
      <c r="U16" s="13">
        <f t="shared" si="4"/>
        <v>4.5</v>
      </c>
      <c r="V16" s="6">
        <f t="shared" si="7"/>
        <v>6</v>
      </c>
      <c r="W16" s="9" t="s">
        <v>45</v>
      </c>
    </row>
    <row r="17" spans="1:28">
      <c r="A17" s="15">
        <v>7</v>
      </c>
      <c r="B17" s="16">
        <v>13001199022</v>
      </c>
      <c r="C17" s="16" t="s">
        <v>21</v>
      </c>
      <c r="D17" s="11"/>
      <c r="E17" s="11"/>
      <c r="F17" s="11"/>
      <c r="G17" s="11"/>
      <c r="H17" s="11">
        <v>12</v>
      </c>
      <c r="I17" s="11">
        <v>22</v>
      </c>
      <c r="J17" s="11">
        <v>1</v>
      </c>
      <c r="K17" s="11">
        <v>2</v>
      </c>
      <c r="L17" s="11">
        <v>4</v>
      </c>
      <c r="M17" s="11">
        <f t="shared" si="0"/>
        <v>41</v>
      </c>
      <c r="N17" s="11">
        <f t="shared" si="1"/>
        <v>1</v>
      </c>
      <c r="O17" s="11">
        <f t="shared" si="2"/>
        <v>40</v>
      </c>
      <c r="P17" s="12">
        <f t="shared" si="3"/>
        <v>8.3000000000000007</v>
      </c>
      <c r="Q17" s="11">
        <v>30</v>
      </c>
      <c r="R17" s="12">
        <f t="shared" si="5"/>
        <v>7.5</v>
      </c>
      <c r="S17" s="13">
        <f t="shared" si="6"/>
        <v>15.8</v>
      </c>
      <c r="T17" s="11">
        <v>22</v>
      </c>
      <c r="U17" s="13">
        <f t="shared" si="4"/>
        <v>11</v>
      </c>
      <c r="V17" s="6">
        <f t="shared" si="7"/>
        <v>27</v>
      </c>
      <c r="W17" s="9"/>
    </row>
    <row r="18" spans="1:28">
      <c r="A18" s="15">
        <v>8</v>
      </c>
      <c r="B18" s="16">
        <v>13001199024</v>
      </c>
      <c r="C18" s="16" t="s">
        <v>22</v>
      </c>
      <c r="D18" s="11"/>
      <c r="E18" s="11"/>
      <c r="F18" s="11"/>
      <c r="G18" s="11"/>
      <c r="H18" s="11">
        <v>8</v>
      </c>
      <c r="I18" s="11">
        <v>20</v>
      </c>
      <c r="J18" s="11">
        <v>17</v>
      </c>
      <c r="K18" s="11">
        <v>3</v>
      </c>
      <c r="L18" s="11">
        <v>21</v>
      </c>
      <c r="M18" s="11">
        <f t="shared" si="0"/>
        <v>69</v>
      </c>
      <c r="N18" s="11">
        <f t="shared" si="1"/>
        <v>3</v>
      </c>
      <c r="O18" s="11">
        <f t="shared" si="2"/>
        <v>66</v>
      </c>
      <c r="P18" s="12">
        <f t="shared" si="3"/>
        <v>13.8</v>
      </c>
      <c r="Q18" s="11">
        <v>55.5</v>
      </c>
      <c r="R18" s="12">
        <f t="shared" si="5"/>
        <v>13.9</v>
      </c>
      <c r="S18" s="13">
        <f t="shared" si="6"/>
        <v>27.7</v>
      </c>
      <c r="T18" s="11">
        <v>35</v>
      </c>
      <c r="U18" s="13">
        <f t="shared" si="4"/>
        <v>17.5</v>
      </c>
      <c r="V18" s="6">
        <f t="shared" si="7"/>
        <v>46</v>
      </c>
      <c r="W18" s="9"/>
    </row>
    <row r="19" spans="1:28">
      <c r="A19" s="15">
        <v>9</v>
      </c>
      <c r="B19" s="16">
        <v>14002199001</v>
      </c>
      <c r="C19" s="16" t="s">
        <v>23</v>
      </c>
      <c r="D19" s="11"/>
      <c r="E19" s="11"/>
      <c r="F19" s="11"/>
      <c r="G19" s="11"/>
      <c r="H19" s="11">
        <v>3</v>
      </c>
      <c r="I19" s="11">
        <v>28</v>
      </c>
      <c r="J19" s="11">
        <v>23</v>
      </c>
      <c r="K19" s="11">
        <v>2</v>
      </c>
      <c r="L19" s="11">
        <v>9</v>
      </c>
      <c r="M19" s="11">
        <f t="shared" si="0"/>
        <v>65</v>
      </c>
      <c r="N19" s="11">
        <f t="shared" si="1"/>
        <v>2</v>
      </c>
      <c r="O19" s="11">
        <f t="shared" si="2"/>
        <v>63</v>
      </c>
      <c r="P19" s="12">
        <f t="shared" si="3"/>
        <v>13.1</v>
      </c>
      <c r="Q19" s="11">
        <v>73.5</v>
      </c>
      <c r="R19" s="12">
        <f t="shared" si="5"/>
        <v>18.399999999999999</v>
      </c>
      <c r="S19" s="13">
        <f t="shared" si="6"/>
        <v>31.5</v>
      </c>
      <c r="T19" s="11">
        <v>21.5</v>
      </c>
      <c r="U19" s="13">
        <f t="shared" si="4"/>
        <v>10.8</v>
      </c>
      <c r="V19" s="6">
        <f t="shared" si="7"/>
        <v>43</v>
      </c>
      <c r="W19" s="9"/>
    </row>
    <row r="20" spans="1:28">
      <c r="A20" s="15">
        <v>10</v>
      </c>
      <c r="B20" s="16">
        <v>14002199002</v>
      </c>
      <c r="C20" s="16" t="s">
        <v>24</v>
      </c>
      <c r="D20" s="11"/>
      <c r="E20" s="11"/>
      <c r="F20" s="11"/>
      <c r="G20" s="11"/>
      <c r="H20" s="11">
        <v>12</v>
      </c>
      <c r="I20" s="11">
        <v>30</v>
      </c>
      <c r="J20" s="11">
        <v>25</v>
      </c>
      <c r="K20" s="11">
        <v>2</v>
      </c>
      <c r="L20" s="11">
        <v>10</v>
      </c>
      <c r="M20" s="11">
        <f t="shared" si="0"/>
        <v>79</v>
      </c>
      <c r="N20" s="11">
        <f t="shared" si="1"/>
        <v>2</v>
      </c>
      <c r="O20" s="11">
        <f t="shared" si="2"/>
        <v>77</v>
      </c>
      <c r="P20" s="12">
        <f t="shared" si="3"/>
        <v>16</v>
      </c>
      <c r="Q20" s="11">
        <v>77</v>
      </c>
      <c r="R20" s="12">
        <f t="shared" si="5"/>
        <v>19.3</v>
      </c>
      <c r="S20" s="13">
        <f t="shared" si="6"/>
        <v>35.299999999999997</v>
      </c>
      <c r="T20" s="11">
        <v>45</v>
      </c>
      <c r="U20" s="13">
        <f t="shared" si="4"/>
        <v>22.5</v>
      </c>
      <c r="V20" s="6">
        <f t="shared" si="7"/>
        <v>58</v>
      </c>
      <c r="W20" s="9"/>
    </row>
    <row r="21" spans="1:28">
      <c r="A21" s="15">
        <v>11</v>
      </c>
      <c r="B21" s="16">
        <v>14002199003</v>
      </c>
      <c r="C21" s="16" t="s">
        <v>25</v>
      </c>
      <c r="D21" s="11"/>
      <c r="E21" s="11"/>
      <c r="F21" s="11"/>
      <c r="G21" s="11"/>
      <c r="H21" s="17">
        <v>0</v>
      </c>
      <c r="I21" s="11">
        <v>20</v>
      </c>
      <c r="J21" s="11">
        <v>0</v>
      </c>
      <c r="K21" s="11">
        <v>1</v>
      </c>
      <c r="L21" s="17">
        <v>0</v>
      </c>
      <c r="M21" s="11">
        <f t="shared" si="0"/>
        <v>21</v>
      </c>
      <c r="N21" s="11">
        <f t="shared" si="1"/>
        <v>0</v>
      </c>
      <c r="O21" s="11">
        <f t="shared" si="2"/>
        <v>21</v>
      </c>
      <c r="P21" s="12">
        <f t="shared" si="3"/>
        <v>4.4000000000000004</v>
      </c>
      <c r="Q21" s="11">
        <v>49</v>
      </c>
      <c r="R21" s="12">
        <f t="shared" si="5"/>
        <v>12.3</v>
      </c>
      <c r="S21" s="13">
        <f t="shared" si="6"/>
        <v>16.7</v>
      </c>
      <c r="T21" s="11">
        <v>11</v>
      </c>
      <c r="U21" s="13">
        <f t="shared" si="4"/>
        <v>5.5</v>
      </c>
      <c r="V21" s="6">
        <f t="shared" si="7"/>
        <v>23</v>
      </c>
      <c r="W21" s="9" t="s">
        <v>45</v>
      </c>
    </row>
    <row r="22" spans="1:28">
      <c r="A22" s="15">
        <v>12</v>
      </c>
      <c r="B22" s="16">
        <v>14002199005</v>
      </c>
      <c r="C22" s="16" t="s">
        <v>26</v>
      </c>
      <c r="D22" s="11"/>
      <c r="E22" s="11"/>
      <c r="F22" s="11"/>
      <c r="G22" s="11"/>
      <c r="H22" s="11">
        <v>21</v>
      </c>
      <c r="I22" s="11">
        <v>30</v>
      </c>
      <c r="J22" s="11">
        <v>6</v>
      </c>
      <c r="K22" s="11">
        <v>1</v>
      </c>
      <c r="L22" s="11">
        <v>2</v>
      </c>
      <c r="M22" s="11">
        <f t="shared" si="0"/>
        <v>60</v>
      </c>
      <c r="N22" s="11">
        <f t="shared" si="1"/>
        <v>1</v>
      </c>
      <c r="O22" s="11">
        <f t="shared" si="2"/>
        <v>59</v>
      </c>
      <c r="P22" s="12">
        <f t="shared" si="3"/>
        <v>12.3</v>
      </c>
      <c r="Q22" s="11">
        <v>72</v>
      </c>
      <c r="R22" s="12">
        <f t="shared" si="5"/>
        <v>18</v>
      </c>
      <c r="S22" s="13">
        <f t="shared" si="6"/>
        <v>30.3</v>
      </c>
      <c r="T22" s="11">
        <v>21</v>
      </c>
      <c r="U22" s="13">
        <f t="shared" si="4"/>
        <v>10.5</v>
      </c>
      <c r="V22" s="6">
        <f t="shared" si="7"/>
        <v>41</v>
      </c>
      <c r="W22" s="9"/>
    </row>
    <row r="23" spans="1:28">
      <c r="A23" s="15">
        <v>13</v>
      </c>
      <c r="B23" s="16">
        <v>14003199001</v>
      </c>
      <c r="C23" s="16" t="s">
        <v>46</v>
      </c>
      <c r="D23" s="11"/>
      <c r="E23" s="11"/>
      <c r="F23" s="11"/>
      <c r="G23" s="11"/>
      <c r="H23" s="17">
        <v>0</v>
      </c>
      <c r="I23" s="11">
        <v>28</v>
      </c>
      <c r="J23" s="11">
        <v>5</v>
      </c>
      <c r="K23" s="17">
        <v>0</v>
      </c>
      <c r="L23" s="11">
        <v>1</v>
      </c>
      <c r="M23" s="11">
        <f t="shared" si="0"/>
        <v>34</v>
      </c>
      <c r="N23" s="11">
        <f t="shared" si="1"/>
        <v>0</v>
      </c>
      <c r="O23" s="11">
        <f t="shared" si="2"/>
        <v>34</v>
      </c>
      <c r="P23" s="12">
        <f t="shared" si="3"/>
        <v>7.1</v>
      </c>
      <c r="Q23" s="11">
        <v>56</v>
      </c>
      <c r="R23" s="12">
        <f t="shared" si="5"/>
        <v>14</v>
      </c>
      <c r="S23" s="13">
        <f t="shared" si="6"/>
        <v>21.1</v>
      </c>
      <c r="T23" s="11">
        <v>30</v>
      </c>
      <c r="U23" s="13">
        <f t="shared" si="4"/>
        <v>15</v>
      </c>
      <c r="V23" s="6">
        <f t="shared" si="7"/>
        <v>37</v>
      </c>
      <c r="W23" s="9"/>
    </row>
    <row r="24" spans="1:28">
      <c r="A24" s="15">
        <v>14</v>
      </c>
      <c r="B24" s="16">
        <v>14003199004</v>
      </c>
      <c r="C24" s="16" t="s">
        <v>27</v>
      </c>
      <c r="D24" s="11"/>
      <c r="E24" s="11"/>
      <c r="F24" s="11"/>
      <c r="G24" s="11"/>
      <c r="H24" s="11">
        <v>12</v>
      </c>
      <c r="I24" s="11">
        <v>10</v>
      </c>
      <c r="J24" s="11">
        <v>6</v>
      </c>
      <c r="K24" s="11">
        <v>2</v>
      </c>
      <c r="L24" s="11">
        <v>5</v>
      </c>
      <c r="M24" s="11">
        <f t="shared" si="0"/>
        <v>35</v>
      </c>
      <c r="N24" s="11">
        <f t="shared" si="1"/>
        <v>2</v>
      </c>
      <c r="O24" s="11">
        <f t="shared" si="2"/>
        <v>33</v>
      </c>
      <c r="P24" s="12">
        <f t="shared" si="3"/>
        <v>6.9</v>
      </c>
      <c r="Q24" s="11">
        <v>41</v>
      </c>
      <c r="R24" s="12">
        <f t="shared" si="5"/>
        <v>10.3</v>
      </c>
      <c r="S24" s="13">
        <f t="shared" si="6"/>
        <v>17.2</v>
      </c>
      <c r="T24" s="11">
        <v>13</v>
      </c>
      <c r="U24" s="13">
        <f t="shared" si="4"/>
        <v>6.5</v>
      </c>
      <c r="V24" s="6">
        <f t="shared" si="7"/>
        <v>24</v>
      </c>
      <c r="W24" s="9" t="s">
        <v>45</v>
      </c>
    </row>
    <row r="25" spans="1:28">
      <c r="A25" s="15">
        <v>15</v>
      </c>
      <c r="B25" s="16">
        <v>14003199006</v>
      </c>
      <c r="C25" s="16" t="s">
        <v>28</v>
      </c>
      <c r="D25" s="11"/>
      <c r="E25" s="11"/>
      <c r="F25" s="11"/>
      <c r="G25" s="11"/>
      <c r="H25" s="11">
        <v>19</v>
      </c>
      <c r="I25" s="11">
        <v>22</v>
      </c>
      <c r="J25" s="11">
        <v>21</v>
      </c>
      <c r="K25" s="11">
        <v>3</v>
      </c>
      <c r="L25" s="11">
        <v>10</v>
      </c>
      <c r="M25" s="11">
        <f t="shared" si="0"/>
        <v>75</v>
      </c>
      <c r="N25" s="11">
        <f t="shared" si="1"/>
        <v>3</v>
      </c>
      <c r="O25" s="11">
        <f t="shared" si="2"/>
        <v>72</v>
      </c>
      <c r="P25" s="12">
        <f t="shared" si="3"/>
        <v>15</v>
      </c>
      <c r="Q25" s="11">
        <v>80.5</v>
      </c>
      <c r="R25" s="12">
        <f t="shared" si="5"/>
        <v>20.100000000000001</v>
      </c>
      <c r="S25" s="13">
        <f t="shared" si="6"/>
        <v>35.1</v>
      </c>
      <c r="T25" s="11">
        <v>59</v>
      </c>
      <c r="U25" s="13">
        <f t="shared" si="4"/>
        <v>29.5</v>
      </c>
      <c r="V25" s="6">
        <f t="shared" si="7"/>
        <v>65</v>
      </c>
      <c r="W25" s="9"/>
      <c r="Z25" t="s">
        <v>38</v>
      </c>
    </row>
    <row r="26" spans="1:28">
      <c r="A26" s="15">
        <v>16</v>
      </c>
      <c r="B26" s="16">
        <v>14003199008</v>
      </c>
      <c r="C26" s="16" t="s">
        <v>29</v>
      </c>
      <c r="D26" s="11"/>
      <c r="E26" s="11"/>
      <c r="F26" s="11"/>
      <c r="G26" s="11"/>
      <c r="H26" s="11">
        <v>12</v>
      </c>
      <c r="I26" s="11">
        <v>8</v>
      </c>
      <c r="J26" s="11">
        <v>5</v>
      </c>
      <c r="K26" s="11">
        <v>0</v>
      </c>
      <c r="L26" s="11">
        <v>0</v>
      </c>
      <c r="M26" s="11">
        <f t="shared" si="0"/>
        <v>25</v>
      </c>
      <c r="N26" s="11">
        <f t="shared" si="1"/>
        <v>0</v>
      </c>
      <c r="O26" s="11">
        <f t="shared" si="2"/>
        <v>25</v>
      </c>
      <c r="P26" s="12">
        <f t="shared" si="3"/>
        <v>5.2</v>
      </c>
      <c r="Q26" s="11">
        <v>13</v>
      </c>
      <c r="R26" s="12">
        <f t="shared" si="5"/>
        <v>3.3</v>
      </c>
      <c r="S26" s="13">
        <f t="shared" si="6"/>
        <v>8.5</v>
      </c>
      <c r="T26" s="11">
        <v>12.5</v>
      </c>
      <c r="U26" s="13">
        <f t="shared" si="4"/>
        <v>6.3</v>
      </c>
      <c r="V26" s="6">
        <f t="shared" si="7"/>
        <v>15</v>
      </c>
      <c r="W26" s="9" t="s">
        <v>45</v>
      </c>
    </row>
    <row r="27" spans="1:28">
      <c r="A27" s="15">
        <v>17</v>
      </c>
      <c r="B27" s="16">
        <v>14003199009</v>
      </c>
      <c r="C27" s="16" t="s">
        <v>30</v>
      </c>
      <c r="D27" s="11"/>
      <c r="E27" s="11"/>
      <c r="F27" s="11"/>
      <c r="G27" s="11"/>
      <c r="H27" s="17">
        <v>0</v>
      </c>
      <c r="I27" s="11">
        <v>20</v>
      </c>
      <c r="J27" s="11">
        <v>9</v>
      </c>
      <c r="K27" s="17">
        <v>0</v>
      </c>
      <c r="L27" s="11">
        <v>0</v>
      </c>
      <c r="M27" s="11">
        <f t="shared" si="0"/>
        <v>29</v>
      </c>
      <c r="N27" s="11">
        <f t="shared" si="1"/>
        <v>0</v>
      </c>
      <c r="O27" s="11">
        <f t="shared" si="2"/>
        <v>29</v>
      </c>
      <c r="P27" s="12">
        <f t="shared" si="3"/>
        <v>6</v>
      </c>
      <c r="Q27" s="11">
        <v>73</v>
      </c>
      <c r="R27" s="12">
        <f t="shared" si="5"/>
        <v>18.3</v>
      </c>
      <c r="S27" s="13">
        <f t="shared" si="6"/>
        <v>24.3</v>
      </c>
      <c r="T27" s="11">
        <v>22</v>
      </c>
      <c r="U27" s="13">
        <f t="shared" si="4"/>
        <v>11</v>
      </c>
      <c r="V27" s="6">
        <f t="shared" si="7"/>
        <v>36</v>
      </c>
      <c r="W27" s="9"/>
    </row>
    <row r="28" spans="1:28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8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8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8" ht="15" customHeight="1">
      <c r="A31" s="7" t="s">
        <v>41</v>
      </c>
      <c r="B31" s="8">
        <f>ROUND(AVERAGE(V11:V27),1)</f>
        <v>37.200000000000003</v>
      </c>
      <c r="H31" s="19" t="s">
        <v>31</v>
      </c>
      <c r="I31" s="19"/>
      <c r="J31" s="19"/>
      <c r="K31" s="19"/>
      <c r="L31" s="19"/>
      <c r="M31" s="19"/>
      <c r="N31" s="19"/>
      <c r="O31" s="19"/>
      <c r="P31" s="19"/>
      <c r="Q31" s="19"/>
      <c r="R31" s="5"/>
      <c r="S31" s="19" t="s">
        <v>31</v>
      </c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5" customHeight="1">
      <c r="A32" s="7" t="s">
        <v>42</v>
      </c>
      <c r="B32" s="8">
        <f>ROUND(B31*0.725, 0)</f>
        <v>27</v>
      </c>
      <c r="H32" s="19" t="s">
        <v>35</v>
      </c>
      <c r="I32" s="19"/>
      <c r="J32" s="19"/>
      <c r="K32" s="19"/>
      <c r="L32" s="19"/>
      <c r="M32" s="19"/>
      <c r="N32" s="19"/>
      <c r="O32" s="19"/>
      <c r="P32" s="19"/>
      <c r="Q32" s="19"/>
      <c r="R32" s="5"/>
      <c r="S32" s="19" t="s">
        <v>40</v>
      </c>
      <c r="T32" s="19"/>
      <c r="U32" s="19"/>
      <c r="V32" s="19"/>
      <c r="W32" s="19"/>
      <c r="X32" s="19"/>
      <c r="Y32" s="19"/>
      <c r="Z32" s="19"/>
      <c r="AA32" s="19"/>
      <c r="AB32" s="19"/>
    </row>
    <row r="33" spans="1:2">
      <c r="A33" s="7" t="s">
        <v>43</v>
      </c>
      <c r="B33" s="8">
        <v>63</v>
      </c>
    </row>
    <row r="34" spans="1:2">
      <c r="A34" s="7" t="s">
        <v>44</v>
      </c>
      <c r="B34" s="8">
        <v>6</v>
      </c>
    </row>
  </sheetData>
  <mergeCells count="33">
    <mergeCell ref="A1:B3"/>
    <mergeCell ref="C1:L1"/>
    <mergeCell ref="O1:W1"/>
    <mergeCell ref="C2:L2"/>
    <mergeCell ref="O2:W2"/>
    <mergeCell ref="C3:L3"/>
    <mergeCell ref="O3:W3"/>
    <mergeCell ref="A4:B4"/>
    <mergeCell ref="C4:L4"/>
    <mergeCell ref="O4:W4"/>
    <mergeCell ref="A5:C5"/>
    <mergeCell ref="D5:S5"/>
    <mergeCell ref="U5:W5"/>
    <mergeCell ref="A6:C6"/>
    <mergeCell ref="D6:S6"/>
    <mergeCell ref="U6:W6"/>
    <mergeCell ref="A7:G7"/>
    <mergeCell ref="H7:O7"/>
    <mergeCell ref="Q7:W7"/>
    <mergeCell ref="A8:W8"/>
    <mergeCell ref="A9:A10"/>
    <mergeCell ref="B9:B10"/>
    <mergeCell ref="C9:C10"/>
    <mergeCell ref="D9:G9"/>
    <mergeCell ref="H9:L9"/>
    <mergeCell ref="W9:W10"/>
    <mergeCell ref="A28:W28"/>
    <mergeCell ref="A29:W29"/>
    <mergeCell ref="A30:W30"/>
    <mergeCell ref="H31:Q31"/>
    <mergeCell ref="H32:Q32"/>
    <mergeCell ref="S32:AB32"/>
    <mergeCell ref="S31:AB31"/>
  </mergeCells>
  <pageMargins left="0.75" right="0.75" top="0.35" bottom="0.33" header="0.21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EE504-A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Rakhshanda Fawad</dc:creator>
  <cp:lastModifiedBy>8835</cp:lastModifiedBy>
  <cp:lastPrinted>2015-03-13T09:37:14Z</cp:lastPrinted>
  <dcterms:created xsi:type="dcterms:W3CDTF">2015-02-11T10:29:37Z</dcterms:created>
  <dcterms:modified xsi:type="dcterms:W3CDTF">2015-03-13T09:44:36Z</dcterms:modified>
</cp:coreProperties>
</file>