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480" yWindow="165" windowWidth="11280" windowHeight="9915" tabRatio="923" activeTab="1"/>
  </bookViews>
  <sheets>
    <sheet name="Timetable Fall 2017 City Campus" sheetId="13" r:id="rId1"/>
    <sheet name="Timetable Fall 2017 (SST&gt; IC)" sheetId="10" r:id="rId2"/>
    <sheet name="Timetable-Fall-BSBT" sheetId="14" r:id="rId3"/>
  </sheets>
  <definedNames>
    <definedName name="_xlnm._FilterDatabase" localSheetId="1" hidden="1">'Timetable Fall 2017 (SST&gt; IC)'!$A$3:$P$278</definedName>
    <definedName name="_xlnm._FilterDatabase" localSheetId="0" hidden="1">'Timetable Fall 2017 City Campus'!$A$3:$P$302</definedName>
    <definedName name="_xlnm._FilterDatabase" localSheetId="2" hidden="1">'Timetable-Fall-BSBT'!$A$4:$P$29</definedName>
    <definedName name="_xlnm.Print_Titles" localSheetId="1">'Timetable Fall 2017 (SST&gt; IC)'!$1:$3</definedName>
    <definedName name="_xlnm.Print_Titles" localSheetId="0">'Timetable Fall 2017 City Campus'!$1:$3</definedName>
  </definedNames>
  <calcPr calcId="145621"/>
</workbook>
</file>

<file path=xl/calcChain.xml><?xml version="1.0" encoding="utf-8"?>
<calcChain xmlns="http://schemas.openxmlformats.org/spreadsheetml/2006/main">
  <c r="G12" i="13" l="1"/>
  <c r="G13" i="13"/>
  <c r="G16" i="13"/>
  <c r="G44" i="13"/>
  <c r="G58" i="13"/>
  <c r="G72" i="13"/>
  <c r="G73" i="13"/>
  <c r="G76" i="13"/>
  <c r="G81" i="13"/>
  <c r="G82" i="13"/>
  <c r="G85" i="13"/>
  <c r="G92" i="13"/>
  <c r="G93" i="13"/>
  <c r="G96" i="13"/>
  <c r="G104" i="13"/>
  <c r="G105" i="13"/>
  <c r="G108" i="13"/>
  <c r="G118" i="13"/>
  <c r="G161" i="13"/>
  <c r="G171" i="13"/>
  <c r="G180" i="13"/>
  <c r="G206" i="13"/>
  <c r="G211" i="13"/>
  <c r="G221" i="13"/>
  <c r="G247" i="13"/>
  <c r="G261" i="13"/>
  <c r="G271" i="13"/>
  <c r="G277" i="13"/>
  <c r="G8" i="10"/>
  <c r="G9" i="10"/>
  <c r="G10" i="10"/>
  <c r="G21" i="10"/>
  <c r="G22" i="10"/>
  <c r="G40" i="10"/>
  <c r="G41" i="10"/>
  <c r="G50" i="10"/>
  <c r="G51" i="10"/>
  <c r="G52" i="10"/>
  <c r="G59" i="10"/>
  <c r="G60" i="10"/>
  <c r="G62" i="10"/>
  <c r="G63" i="10"/>
  <c r="G80" i="10"/>
  <c r="G81" i="10"/>
  <c r="G111" i="10"/>
  <c r="G119" i="10"/>
  <c r="G120" i="10"/>
  <c r="G127" i="10"/>
  <c r="G128" i="10"/>
  <c r="G130" i="10"/>
  <c r="G131" i="10"/>
  <c r="G132" i="10"/>
  <c r="G133" i="10"/>
  <c r="G139" i="10"/>
  <c r="G140" i="10"/>
  <c r="G142" i="10"/>
  <c r="G144" i="10"/>
  <c r="G147" i="10"/>
  <c r="G148" i="10"/>
  <c r="G153" i="10"/>
  <c r="G154" i="10"/>
  <c r="G162" i="10"/>
  <c r="G163" i="10"/>
  <c r="G165" i="10"/>
  <c r="G166" i="10"/>
  <c r="G167" i="10"/>
  <c r="G169" i="10"/>
  <c r="G170" i="10"/>
  <c r="G173" i="10"/>
  <c r="G174" i="10"/>
  <c r="G175" i="10"/>
  <c r="G176" i="10"/>
  <c r="G179" i="10"/>
  <c r="G180" i="10"/>
  <c r="G184" i="10"/>
  <c r="G185" i="10"/>
  <c r="G189" i="10"/>
  <c r="G192" i="10"/>
  <c r="G194" i="10"/>
  <c r="G195" i="10"/>
  <c r="G198" i="10"/>
  <c r="G199" i="10"/>
  <c r="G200" i="10"/>
  <c r="G201" i="10"/>
  <c r="G206" i="10"/>
  <c r="G220" i="10"/>
  <c r="G227" i="10"/>
  <c r="G228" i="10"/>
  <c r="G233" i="10"/>
  <c r="G234" i="10"/>
  <c r="G243" i="10"/>
  <c r="G248" i="10"/>
  <c r="G250" i="10"/>
  <c r="G252" i="10"/>
  <c r="G258" i="10"/>
  <c r="G259" i="10"/>
  <c r="G260" i="10"/>
  <c r="G261" i="10"/>
  <c r="G266" i="10"/>
  <c r="G267" i="10"/>
  <c r="G268" i="10"/>
</calcChain>
</file>

<file path=xl/comments1.xml><?xml version="1.0" encoding="utf-8"?>
<comments xmlns="http://schemas.openxmlformats.org/spreadsheetml/2006/main">
  <authors>
    <author>Shahid Latif</author>
  </authors>
  <commentList>
    <comment ref="D119" authorId="0">
      <text>
        <r>
          <rPr>
            <b/>
            <sz val="9"/>
            <color indexed="81"/>
            <rFont val="Tahoma"/>
            <family val="2"/>
          </rPr>
          <t>Shahid Latif:</t>
        </r>
        <r>
          <rPr>
            <sz val="9"/>
            <color indexed="81"/>
            <rFont val="Tahoma"/>
            <family val="2"/>
          </rPr>
          <t xml:space="preserve">
Instead of Marketing management </t>
        </r>
      </text>
    </comment>
    <comment ref="D121" authorId="0">
      <text>
        <r>
          <rPr>
            <b/>
            <sz val="9"/>
            <color indexed="81"/>
            <rFont val="Tahoma"/>
            <family val="2"/>
          </rPr>
          <t>Shahid Latif:</t>
        </r>
        <r>
          <rPr>
            <sz val="9"/>
            <color indexed="81"/>
            <rFont val="Tahoma"/>
            <family val="2"/>
          </rPr>
          <t xml:space="preserve">
Instead of decision models </t>
        </r>
      </text>
    </comment>
    <comment ref="P180" authorId="0">
      <text>
        <r>
          <rPr>
            <sz val="9"/>
            <color indexed="81"/>
            <rFont val="宋体"/>
            <charset val="134"/>
          </rPr>
          <t>changed from 3,4 to 1,2 slot</t>
        </r>
      </text>
    </comment>
  </commentList>
</comments>
</file>

<file path=xl/comments2.xml><?xml version="1.0" encoding="utf-8"?>
<comments xmlns="http://schemas.openxmlformats.org/spreadsheetml/2006/main">
  <authors>
    <author>Muhammad Shahzad Zubair</author>
  </authors>
  <commentList>
    <comment ref="D26" authorId="0">
      <text>
        <r>
          <rPr>
            <b/>
            <sz val="72"/>
            <color indexed="81"/>
            <rFont val="Tahoma"/>
            <family val="2"/>
          </rPr>
          <t>Can be merged</t>
        </r>
      </text>
    </comment>
    <comment ref="D62" authorId="0">
      <text>
        <r>
          <rPr>
            <b/>
            <sz val="72"/>
            <color indexed="81"/>
            <rFont val="Tahoma"/>
            <family val="2"/>
          </rPr>
          <t>can be merged</t>
        </r>
      </text>
    </comment>
    <comment ref="D103" authorId="0">
      <text>
        <r>
          <rPr>
            <b/>
            <sz val="36"/>
            <color indexed="81"/>
            <rFont val="Tahoma"/>
            <family val="2"/>
          </rPr>
          <t>SE Batch 7,8 Students are also enrolled.</t>
        </r>
      </text>
    </comment>
    <comment ref="D185" authorId="0">
      <text>
        <r>
          <rPr>
            <b/>
            <sz val="72"/>
            <color indexed="81"/>
            <rFont val="Tahoma"/>
            <family val="2"/>
          </rPr>
          <t>Can be merged</t>
        </r>
      </text>
    </comment>
    <comment ref="D192" authorId="0">
      <text>
        <r>
          <rPr>
            <b/>
            <sz val="36"/>
            <color indexed="81"/>
            <rFont val="Tahoma"/>
            <family val="2"/>
          </rPr>
          <t>CS-Batch 7,8 Students are also enrolled</t>
        </r>
      </text>
    </comment>
    <comment ref="D206" authorId="0">
      <text>
        <r>
          <rPr>
            <b/>
            <sz val="72"/>
            <color indexed="81"/>
            <rFont val="Tahoma"/>
            <family val="2"/>
          </rPr>
          <t>Can be merged</t>
        </r>
      </text>
    </comment>
    <comment ref="D209" authorId="0">
      <text>
        <r>
          <rPr>
            <b/>
            <sz val="36"/>
            <color indexed="81"/>
            <rFont val="Tahoma"/>
            <family val="2"/>
          </rPr>
          <t>CS-Batch 7,8 Students are also enrolled</t>
        </r>
      </text>
    </comment>
    <comment ref="D220" authorId="0">
      <text>
        <r>
          <rPr>
            <b/>
            <sz val="36"/>
            <color indexed="81"/>
            <rFont val="Tahoma"/>
            <family val="2"/>
          </rPr>
          <t>CS-Batch 7,8 Students are also enrolled</t>
        </r>
      </text>
    </comment>
  </commentList>
</comments>
</file>

<file path=xl/sharedStrings.xml><?xml version="1.0" encoding="utf-8"?>
<sst xmlns="http://schemas.openxmlformats.org/spreadsheetml/2006/main" count="3777" uniqueCount="1054">
  <si>
    <t>University of Management &amp; Technology Sialkot, Campus</t>
  </si>
  <si>
    <t>Programs</t>
  </si>
  <si>
    <t>BBA</t>
  </si>
  <si>
    <t>MBA</t>
  </si>
  <si>
    <t>BBIS</t>
  </si>
  <si>
    <t>B.COM(IT)</t>
  </si>
  <si>
    <t>M.COM</t>
  </si>
  <si>
    <t>BSSE</t>
  </si>
  <si>
    <t>BSCS</t>
  </si>
  <si>
    <t>MCS</t>
  </si>
  <si>
    <t>Slot 1</t>
  </si>
  <si>
    <t xml:space="preserve">8:30 AM - 10:00 AM </t>
  </si>
  <si>
    <t>Slot 2</t>
  </si>
  <si>
    <t>10:00 AM - 11:30 AM</t>
  </si>
  <si>
    <t>Slot 3</t>
  </si>
  <si>
    <t>11:30 AM - 1:00 PM</t>
  </si>
  <si>
    <t>Slot 4</t>
  </si>
  <si>
    <t>1:00 PM - 2:30 PM</t>
  </si>
  <si>
    <t>Slot 5</t>
  </si>
  <si>
    <t>Timetable-Spring-2017</t>
  </si>
  <si>
    <t>Merge Programs</t>
  </si>
  <si>
    <t>Course Code</t>
  </si>
  <si>
    <t>Course Title</t>
  </si>
  <si>
    <t>Section</t>
  </si>
  <si>
    <t>Resource Person</t>
  </si>
  <si>
    <t>Strength</t>
  </si>
  <si>
    <t>Cr. Hrs</t>
  </si>
  <si>
    <t>Batch</t>
  </si>
  <si>
    <t>Rooms</t>
  </si>
  <si>
    <t>Mon</t>
  </si>
  <si>
    <t>Tue</t>
  </si>
  <si>
    <t>Wed</t>
  </si>
  <si>
    <t>Thu</t>
  </si>
  <si>
    <t>Fri</t>
  </si>
  <si>
    <t>Sat</t>
  </si>
  <si>
    <t>School of Business &amp; Economics (SBE)</t>
  </si>
  <si>
    <t>BBA-Program</t>
  </si>
  <si>
    <t>A</t>
  </si>
  <si>
    <t>1,2</t>
  </si>
  <si>
    <t>QM210</t>
  </si>
  <si>
    <t>BBA -Batch 5</t>
  </si>
  <si>
    <t>MG365</t>
  </si>
  <si>
    <t>BBA-Batch 5</t>
  </si>
  <si>
    <t>EN310</t>
  </si>
  <si>
    <t>EC315</t>
  </si>
  <si>
    <t>Development Economics</t>
  </si>
  <si>
    <t>MG350</t>
  </si>
  <si>
    <t>BBA -Batch 6</t>
  </si>
  <si>
    <t>SD110</t>
  </si>
  <si>
    <t>Life &amp; Learning</t>
  </si>
  <si>
    <t>TBA</t>
  </si>
  <si>
    <t>BBA-Batch 6</t>
  </si>
  <si>
    <t>AC300</t>
  </si>
  <si>
    <t>Cost Accounting</t>
  </si>
  <si>
    <t>SD420</t>
  </si>
  <si>
    <t>Foreign Language</t>
  </si>
  <si>
    <t>EN220</t>
  </si>
  <si>
    <t>Research Paper Writing &amp; Presentation</t>
  </si>
  <si>
    <t>BBA-Batch-7 (Batch  Advisor-Mr.Zohaib Awan)</t>
  </si>
  <si>
    <t>BBA-Batch 7</t>
  </si>
  <si>
    <t>BBA-Batch-8 (Batch  Advisor-Mr.Zohaib Awan)</t>
  </si>
  <si>
    <t>BBA -Batch 8</t>
  </si>
  <si>
    <t>Pakistan Development &amp; Reconstruction</t>
  </si>
  <si>
    <t>BBA-Batch 8</t>
  </si>
  <si>
    <t>MG120</t>
  </si>
  <si>
    <t>Principles of Management</t>
  </si>
  <si>
    <t>MK210</t>
  </si>
  <si>
    <t>BBA-Batch-9 (Batch  Advisor-Mr.Zohaib Awan)</t>
  </si>
  <si>
    <t>BBA -Batch 9</t>
  </si>
  <si>
    <t>SC200</t>
  </si>
  <si>
    <t>EC220</t>
  </si>
  <si>
    <t>Macro Economics</t>
  </si>
  <si>
    <t>AC125</t>
  </si>
  <si>
    <t>QM230</t>
  </si>
  <si>
    <t>BBA -Batch 10</t>
  </si>
  <si>
    <t>MG230</t>
  </si>
  <si>
    <t>Micro Economics</t>
  </si>
  <si>
    <t>MG110</t>
  </si>
  <si>
    <t>Introduction to Business</t>
  </si>
  <si>
    <t>QM110</t>
  </si>
  <si>
    <t>MBA-Program</t>
  </si>
  <si>
    <t>MBA -Batch-4 (Batch Advisor - Mr.Usman Ihsan)</t>
  </si>
  <si>
    <t>MBA-Batch 4</t>
  </si>
  <si>
    <t>MBA -Batch-5 (Batch Advisor - Mr.Usman Ihsan)</t>
  </si>
  <si>
    <t>MBA-Batch 5</t>
  </si>
  <si>
    <t>MBA -Batch-8 (Batch Advisor - Ms.Mamona Sadaf)</t>
  </si>
  <si>
    <t>MBA.1.5-Batch 8</t>
  </si>
  <si>
    <t>MG540</t>
  </si>
  <si>
    <t>MBA 1.5-Batch 8</t>
  </si>
  <si>
    <t>MBA.1.5-Batch 9</t>
  </si>
  <si>
    <t>MC357</t>
  </si>
  <si>
    <t>SM615</t>
  </si>
  <si>
    <t>MC381</t>
  </si>
  <si>
    <t>EN125</t>
  </si>
  <si>
    <t>Ms.Saima Mir</t>
  </si>
  <si>
    <t xml:space="preserve">Cost Accounting </t>
  </si>
  <si>
    <t>BBIS-Program</t>
  </si>
  <si>
    <t>BBIS -Batch-1 (Batch Advisor - MS.Amber Awan)</t>
  </si>
  <si>
    <t>BBIS-Batch 1</t>
  </si>
  <si>
    <t>FN-340</t>
  </si>
  <si>
    <t>BBIS -Batch-2 (Batch Advisor - MS.Amber Awan)</t>
  </si>
  <si>
    <t>BBIS-Batch 2</t>
  </si>
  <si>
    <t>IS240</t>
  </si>
  <si>
    <t>BBIS -Batch-3 (Batch Advisor - MS.Amber Awan)</t>
  </si>
  <si>
    <t>BBIS-Batch 3</t>
  </si>
  <si>
    <t>BBIS-Batch 4</t>
  </si>
  <si>
    <t>EN112</t>
  </si>
  <si>
    <t>BS-(AF)-Batch-1</t>
  </si>
  <si>
    <t>EN120</t>
  </si>
  <si>
    <t>School of Commerce &amp; Accountancy (SCA)</t>
  </si>
  <si>
    <t>B.COM (IT)-Program</t>
  </si>
  <si>
    <t>AC230</t>
  </si>
  <si>
    <t>AU370</t>
  </si>
  <si>
    <t>EC310</t>
  </si>
  <si>
    <t xml:space="preserve">Money and Banking </t>
  </si>
  <si>
    <t xml:space="preserve">Economy of Pakistan </t>
  </si>
  <si>
    <t>EN236</t>
  </si>
  <si>
    <t>CL340</t>
  </si>
  <si>
    <t>B.COM (IT)-Batch-2 (Batch Advisor - Ms.Saiqa)</t>
  </si>
  <si>
    <t>B.COM (IT)-Batch 2</t>
  </si>
  <si>
    <t>B.COM IT-Batch 2</t>
  </si>
  <si>
    <t>B.COM (IT)-Batch-3 (Batch Advisor - Ms.Saiqa)</t>
  </si>
  <si>
    <t>B.COM (IT)-Batch 3</t>
  </si>
  <si>
    <t xml:space="preserve">Business Mathematics </t>
  </si>
  <si>
    <t>SC180</t>
  </si>
  <si>
    <t>B.COM (IT)-Batch 4</t>
  </si>
  <si>
    <t>B.COM (H)-Program</t>
  </si>
  <si>
    <t>AU470</t>
  </si>
  <si>
    <t>CL460</t>
  </si>
  <si>
    <t>MC322</t>
  </si>
  <si>
    <t>B.COM (H)-Batch-4 ( Batch Advisor - Ms.Saiqa)</t>
  </si>
  <si>
    <t>B.COM (H)-Batch 4</t>
  </si>
  <si>
    <t>B.COM -Batch 4</t>
  </si>
  <si>
    <t>EC400</t>
  </si>
  <si>
    <t>B.COM (H)-Batch-5 ( Batch Advisor - Ms.Saiqa)</t>
  </si>
  <si>
    <t>B.COM (H)-Batch 5</t>
  </si>
  <si>
    <t>AC220</t>
  </si>
  <si>
    <t>B.COM -Batch 5</t>
  </si>
  <si>
    <t>EN350</t>
  </si>
  <si>
    <t>B.COM (H)-Batch-6 ( Batch Advisor - Ms.Saiqa)</t>
  </si>
  <si>
    <t>B.COM (H)-Batch 6</t>
  </si>
  <si>
    <t>B.COM -Batch 6</t>
  </si>
  <si>
    <t>B.COM (H)-Batch-7 ( Batch Advisor - Ms.Saiqa)</t>
  </si>
  <si>
    <t>B.COM (H)-Batch 7</t>
  </si>
  <si>
    <t>B.COM -Batch 7</t>
  </si>
  <si>
    <t>M.COM - Program</t>
  </si>
  <si>
    <t>MC411</t>
  </si>
  <si>
    <t>MC340</t>
  </si>
  <si>
    <t>M.COM-Batch 8</t>
  </si>
  <si>
    <t>MC323</t>
  </si>
  <si>
    <t>M.COM -Batch 8</t>
  </si>
  <si>
    <t>MC333</t>
  </si>
  <si>
    <t>M.COM-Batch 9</t>
  </si>
  <si>
    <t>MC310</t>
  </si>
  <si>
    <t>M.COM -Batch 9</t>
  </si>
  <si>
    <t>MC321</t>
  </si>
  <si>
    <t xml:space="preserve">Performance Management </t>
  </si>
  <si>
    <t>M.COM-Batch 10</t>
  </si>
  <si>
    <t>M.COM -Batch 10</t>
  </si>
  <si>
    <t>MC326</t>
  </si>
  <si>
    <t>School of System &amp; Technology (SST)</t>
  </si>
  <si>
    <t>School of Systems and Technology</t>
  </si>
  <si>
    <t>Big Data Programming</t>
  </si>
  <si>
    <t>BSSE(B)</t>
  </si>
  <si>
    <t>Digital Image Processing</t>
  </si>
  <si>
    <t>Capstone Project II</t>
  </si>
  <si>
    <t>BSSE-Batch-4</t>
  </si>
  <si>
    <t>BSSE-Batch 4</t>
  </si>
  <si>
    <t>Human Computer Interaction</t>
  </si>
  <si>
    <t>SE450</t>
  </si>
  <si>
    <t>Human Computer Interaction (Lab)</t>
  </si>
  <si>
    <t>SE491</t>
  </si>
  <si>
    <t>Capstone Project I</t>
  </si>
  <si>
    <t>IT310</t>
  </si>
  <si>
    <t>Web Technologies</t>
  </si>
  <si>
    <t>SE410</t>
  </si>
  <si>
    <t>BSSE-Batch-5</t>
  </si>
  <si>
    <t>BSSE(A)-Batch 5</t>
  </si>
  <si>
    <t>SE394</t>
  </si>
  <si>
    <t>Formal Methods in Software Engineering</t>
  </si>
  <si>
    <t>SE391</t>
  </si>
  <si>
    <t>Software Requirement Engineering</t>
  </si>
  <si>
    <t>Software Requirement Engineering (Lab)</t>
  </si>
  <si>
    <t xml:space="preserve">Software Quality and Testing </t>
  </si>
  <si>
    <t>Software Quality and Testing (Lab)</t>
  </si>
  <si>
    <t xml:space="preserve">Software Project Management </t>
  </si>
  <si>
    <t>Operating Systems</t>
  </si>
  <si>
    <t>Operating Systems (Lab)</t>
  </si>
  <si>
    <t>Principles of Marketing</t>
  </si>
  <si>
    <t>BSSE-Batch-6</t>
  </si>
  <si>
    <t>BSSE-Batch 6</t>
  </si>
  <si>
    <t>SE225</t>
  </si>
  <si>
    <t>SE370</t>
  </si>
  <si>
    <t xml:space="preserve">Database Systems       </t>
  </si>
  <si>
    <t xml:space="preserve">Database Systems (Lab)    </t>
  </si>
  <si>
    <t xml:space="preserve">Computer Networks     </t>
  </si>
  <si>
    <t xml:space="preserve">Analysis of Algorithms   </t>
  </si>
  <si>
    <t xml:space="preserve">Software Engineering   </t>
  </si>
  <si>
    <t>BSSE-Batch-7</t>
  </si>
  <si>
    <t>BSSE-Batch 7</t>
  </si>
  <si>
    <t xml:space="preserve">Data structure and Alogrithims (Lab)  </t>
  </si>
  <si>
    <t>MA150</t>
  </si>
  <si>
    <t>SS171</t>
  </si>
  <si>
    <t>MA210</t>
  </si>
  <si>
    <t xml:space="preserve">Linear Algebra   </t>
  </si>
  <si>
    <t>SE260</t>
  </si>
  <si>
    <t xml:space="preserve">Software construction   </t>
  </si>
  <si>
    <t xml:space="preserve">Software construction (Lab)  </t>
  </si>
  <si>
    <t>SC165</t>
  </si>
  <si>
    <t>Introduction to Psychology</t>
  </si>
  <si>
    <t>BSSE-Batch-8</t>
  </si>
  <si>
    <t>BSSE-Batch 8</t>
  </si>
  <si>
    <t xml:space="preserve">Object Oriented Programming  </t>
  </si>
  <si>
    <t xml:space="preserve">Object Oriented Programming (Lab)  </t>
  </si>
  <si>
    <t xml:space="preserve">Digital Logic Design      </t>
  </si>
  <si>
    <t xml:space="preserve">BSCS </t>
  </si>
  <si>
    <t xml:space="preserve">Digital Logic Design (Lab) </t>
  </si>
  <si>
    <t>EN201</t>
  </si>
  <si>
    <t xml:space="preserve">BSSE-Batch-9 </t>
  </si>
  <si>
    <t>BSSE-Batch 9</t>
  </si>
  <si>
    <t>PH121</t>
  </si>
  <si>
    <t>Basic Electronics</t>
  </si>
  <si>
    <t>PH122</t>
  </si>
  <si>
    <t>Basic Electronics (Lab)</t>
  </si>
  <si>
    <t>SE141</t>
  </si>
  <si>
    <t>Programming Fundamentals</t>
  </si>
  <si>
    <t>Programming Fundamentals (Lab)</t>
  </si>
  <si>
    <t>MA103</t>
  </si>
  <si>
    <t>Calculus II</t>
  </si>
  <si>
    <t xml:space="preserve">BSSE-Batch 9 </t>
  </si>
  <si>
    <t>English II</t>
  </si>
  <si>
    <t>BSSE-Batch 10</t>
  </si>
  <si>
    <t>Dr.Akbar Ali</t>
  </si>
  <si>
    <t>Islamic Studies</t>
  </si>
  <si>
    <t>Batch-3</t>
  </si>
  <si>
    <t>B</t>
  </si>
  <si>
    <t>Batch-5</t>
  </si>
  <si>
    <t>BSSE(B)-B5</t>
  </si>
  <si>
    <t>Compiler Construction</t>
  </si>
  <si>
    <t>CS492</t>
  </si>
  <si>
    <t>BSCS -Batch-4</t>
  </si>
  <si>
    <t>BSCS-Batch 4</t>
  </si>
  <si>
    <t>CS451</t>
  </si>
  <si>
    <t>CS491</t>
  </si>
  <si>
    <t>BSCS -Batch-5</t>
  </si>
  <si>
    <t>BSCS-Batch 5</t>
  </si>
  <si>
    <t>CS360</t>
  </si>
  <si>
    <t>Artificial Intelligence</t>
  </si>
  <si>
    <t>Artificial Intelligence (Lab)</t>
  </si>
  <si>
    <t>BSCS -Batch-6</t>
  </si>
  <si>
    <t>BSCS-Batch 6</t>
  </si>
  <si>
    <t>Theory of Automata</t>
  </si>
  <si>
    <t>CS310</t>
  </si>
  <si>
    <t>CS345</t>
  </si>
  <si>
    <t>Object Oriented Software Development</t>
  </si>
  <si>
    <t>CS370</t>
  </si>
  <si>
    <t>Computer Architecture</t>
  </si>
  <si>
    <t>BSCS- Batch-7</t>
  </si>
  <si>
    <t>BSCS-Batch 7</t>
  </si>
  <si>
    <t>CS225</t>
  </si>
  <si>
    <t>MA222</t>
  </si>
  <si>
    <t>Numerical Analysis</t>
  </si>
  <si>
    <t>CS380</t>
  </si>
  <si>
    <t>Open Source Software Development</t>
  </si>
  <si>
    <t>BSCS- Batch-8</t>
  </si>
  <si>
    <t>BSCS-Batch 8</t>
  </si>
  <si>
    <t>Differential Equations</t>
  </si>
  <si>
    <t>BSCS- Batch-9</t>
  </si>
  <si>
    <t>BSCS-Batch 9</t>
  </si>
  <si>
    <t>CS141</t>
  </si>
  <si>
    <t>BSCS-Batch 10</t>
  </si>
  <si>
    <t>Software Project Management</t>
  </si>
  <si>
    <t>XI555</t>
  </si>
  <si>
    <t>Final Project</t>
  </si>
  <si>
    <t>MCS-Batch-8</t>
  </si>
  <si>
    <t>MCS-Batch 8</t>
  </si>
  <si>
    <t> XI633</t>
  </si>
  <si>
    <t> Software engineering II</t>
  </si>
  <si>
    <t>MCS-Batch-9</t>
  </si>
  <si>
    <t>MCS-Batch 9</t>
  </si>
  <si>
    <t>XI511</t>
  </si>
  <si>
    <t> Fundamentals of Alogithms</t>
  </si>
  <si>
    <t>XI635</t>
  </si>
  <si>
    <t>MCS-Batch 10</t>
  </si>
  <si>
    <t>Batch-2</t>
  </si>
  <si>
    <t>BSME</t>
  </si>
  <si>
    <t>BS(BT)</t>
  </si>
  <si>
    <t>BS(BT)-Batch 1</t>
  </si>
  <si>
    <t>BS(BT)-Batch 2</t>
  </si>
  <si>
    <t>Ms.Asma Saeed</t>
  </si>
  <si>
    <t>Slot #</t>
  </si>
  <si>
    <t>Slot Timings</t>
  </si>
  <si>
    <t xml:space="preserve"> </t>
  </si>
  <si>
    <t>Distributed Database</t>
  </si>
  <si>
    <t>Business Law</t>
  </si>
  <si>
    <t>MA-English-Batch-4 -5</t>
  </si>
  <si>
    <t>MBA Executive Batch-3</t>
  </si>
  <si>
    <t>Management Information Systems</t>
  </si>
  <si>
    <t>SD530</t>
  </si>
  <si>
    <t>EC520</t>
  </si>
  <si>
    <t>MBA Exe.Batch-3</t>
  </si>
  <si>
    <t>Timetable-Fall-2017</t>
  </si>
  <si>
    <t>Statistical Inferences</t>
  </si>
  <si>
    <t>E-Business</t>
  </si>
  <si>
    <t>MK461</t>
  </si>
  <si>
    <t>International Marketing</t>
  </si>
  <si>
    <t>MK450</t>
  </si>
  <si>
    <t>Consumer Behavior</t>
  </si>
  <si>
    <t>MG-465</t>
  </si>
  <si>
    <t>Managing Development in Organizations</t>
  </si>
  <si>
    <t>MG-470</t>
  </si>
  <si>
    <t>Managing Knowledge in Organizations</t>
  </si>
  <si>
    <t>FN610</t>
  </si>
  <si>
    <t>Investment &amp; Portfolio Management</t>
  </si>
  <si>
    <t>FN672</t>
  </si>
  <si>
    <t>International Finance</t>
  </si>
  <si>
    <t>MG465</t>
  </si>
  <si>
    <t>MG470</t>
  </si>
  <si>
    <t>IS410</t>
  </si>
  <si>
    <t>BBA-Batch-5 (Batch  Advisor-Mr.Usman Ihsan)</t>
  </si>
  <si>
    <t>Managing Human Capital</t>
  </si>
  <si>
    <t>Financial Management</t>
  </si>
  <si>
    <t>MK435</t>
  </si>
  <si>
    <t>FN440</t>
  </si>
  <si>
    <t>BBA-Batch-6 (Batch  Advisor-Mr.Usman Ihsan)</t>
  </si>
  <si>
    <t xml:space="preserve">English for Specific Purposes </t>
  </si>
  <si>
    <t>FN340</t>
  </si>
  <si>
    <t>BBA-Batch-10 (New Intake)  (Batch  Advisor-Dr.Shahid Bashir)</t>
  </si>
  <si>
    <t>MK652</t>
  </si>
  <si>
    <t>Strategic Brand Management</t>
  </si>
  <si>
    <t>FN635</t>
  </si>
  <si>
    <t>Financial Statement Analysis</t>
  </si>
  <si>
    <t>Strategic  Marketing</t>
  </si>
  <si>
    <t>MBA 1.5-Batch 9</t>
  </si>
  <si>
    <t>MBA 1.5-Batch 10</t>
  </si>
  <si>
    <t>MBA -Batch-10 (New Intake) (Batch Advisor - Ms.Mamona Sadaf)</t>
  </si>
  <si>
    <t>MBA -Batch-9 (Batch Advisor - Ms.Mamona Sadaf)</t>
  </si>
  <si>
    <t xml:space="preserve">HR Practices in Management </t>
  </si>
  <si>
    <t>MBA.1.5-Batch 10</t>
  </si>
  <si>
    <t xml:space="preserve">Development Economics </t>
  </si>
  <si>
    <t xml:space="preserve">Principles of Marketing </t>
  </si>
  <si>
    <t>MBA -Batch 4</t>
  </si>
  <si>
    <t>MBA -Batch 5</t>
  </si>
  <si>
    <t>System Analysis &amp; Design</t>
  </si>
  <si>
    <t>Internet Programming</t>
  </si>
  <si>
    <t>Data Communication &amp; Networing</t>
  </si>
  <si>
    <t>Database Management Systems</t>
  </si>
  <si>
    <t>IS380</t>
  </si>
  <si>
    <t>IS395</t>
  </si>
  <si>
    <t>IS370</t>
  </si>
  <si>
    <t>IS360</t>
  </si>
  <si>
    <t>IS250</t>
  </si>
  <si>
    <t>AC320</t>
  </si>
  <si>
    <t>AC-230</t>
  </si>
  <si>
    <t>EN-235</t>
  </si>
  <si>
    <t>Business Communication 1</t>
  </si>
  <si>
    <t>MK-211</t>
  </si>
  <si>
    <t>BS(AF) -Batch-1 (Batch Advisor - Mr.Usman Ihsan)</t>
  </si>
  <si>
    <t xml:space="preserve">Auditing and Internal Control </t>
  </si>
  <si>
    <t>MC601</t>
  </si>
  <si>
    <t xml:space="preserve">Internship </t>
  </si>
  <si>
    <t>AC210</t>
  </si>
  <si>
    <t xml:space="preserve">Advanced Financial Accounting </t>
  </si>
  <si>
    <t xml:space="preserve">Macro Economics </t>
  </si>
  <si>
    <t>QM120</t>
  </si>
  <si>
    <t xml:space="preserve">Foreign Language </t>
  </si>
  <si>
    <t>EC210</t>
  </si>
  <si>
    <t xml:space="preserve">Pakistan Studies </t>
  </si>
  <si>
    <t>AC350</t>
  </si>
  <si>
    <t>AC305</t>
  </si>
  <si>
    <t xml:space="preserve">Advanced Corporate Reporting </t>
  </si>
  <si>
    <t>FN490</t>
  </si>
  <si>
    <t xml:space="preserve">Financial Management </t>
  </si>
  <si>
    <t xml:space="preserve">Training Workshop </t>
  </si>
  <si>
    <t>MK430</t>
  </si>
  <si>
    <t>MC315</t>
  </si>
  <si>
    <t xml:space="preserve">International Finance </t>
  </si>
  <si>
    <t>Advanced Performance Management</t>
  </si>
  <si>
    <t xml:space="preserve">Advanced Financial Manageemnt </t>
  </si>
  <si>
    <t>MC341</t>
  </si>
  <si>
    <t>Cost Accounting for Specific Sectors</t>
  </si>
  <si>
    <t xml:space="preserve">Performance Managemment </t>
  </si>
  <si>
    <t>MC385</t>
  </si>
  <si>
    <t>M.COM Batch-8 (Batch Advisor - Mr.Shahid Latif)</t>
  </si>
  <si>
    <t>M.COM Batch-9 (Batch Advisor - Mr.Shoaib Saleem)</t>
  </si>
  <si>
    <t>M.COM Batch-10 (New Intake) ( Batch Advisor - Mr.Shoaib Saleem)</t>
  </si>
  <si>
    <t>BSSE-Batch 5</t>
  </si>
  <si>
    <t xml:space="preserve">BSSE-Batch-10 </t>
  </si>
  <si>
    <t>CS438</t>
  </si>
  <si>
    <t>Mobile Application Development</t>
  </si>
  <si>
    <t>Data Mining</t>
  </si>
  <si>
    <t xml:space="preserve">SE-492 </t>
  </si>
  <si>
    <t>CS453</t>
  </si>
  <si>
    <t xml:space="preserve">Business Ethics        </t>
  </si>
  <si>
    <t>SE392</t>
  </si>
  <si>
    <t>Introduction to Database Systems</t>
  </si>
  <si>
    <t>CC 1111W</t>
  </si>
  <si>
    <t>CC 2211W</t>
  </si>
  <si>
    <t>CC 2421W</t>
  </si>
  <si>
    <t>Introduction to Database Systems (Lab)</t>
  </si>
  <si>
    <t>Probability &amp; Statistics</t>
  </si>
  <si>
    <t>CS401</t>
  </si>
  <si>
    <t>CS450</t>
  </si>
  <si>
    <t>HM151</t>
  </si>
  <si>
    <t>Ethics of Compartive Religion</t>
  </si>
  <si>
    <t>Database Systems (Lab)</t>
  </si>
  <si>
    <t>Communication Skills</t>
  </si>
  <si>
    <t xml:space="preserve">BSCS- Batch-10 </t>
  </si>
  <si>
    <t>CC1111w</t>
  </si>
  <si>
    <t>CC2211w</t>
  </si>
  <si>
    <t>Object Oriented Programming (Lab)</t>
  </si>
  <si>
    <t xml:space="preserve">Discrete Mathematics </t>
  </si>
  <si>
    <t xml:space="preserve">MCS-Batch-10 </t>
  </si>
  <si>
    <t>Semantics &amp; Pragmatics</t>
  </si>
  <si>
    <t>LN-559</t>
  </si>
  <si>
    <t>Research Methodology</t>
  </si>
  <si>
    <t>LN -538</t>
  </si>
  <si>
    <t>LT-531</t>
  </si>
  <si>
    <t>History of English Literature</t>
  </si>
  <si>
    <t>LT -519</t>
  </si>
  <si>
    <t>LT -548</t>
  </si>
  <si>
    <t>Post Colonial Literature</t>
  </si>
  <si>
    <t>LN 471</t>
  </si>
  <si>
    <t>Language Learning Theories &amp; Practice</t>
  </si>
  <si>
    <t>MA-English-Batch-4-5</t>
  </si>
  <si>
    <t>Non-Fiction Prose</t>
  </si>
  <si>
    <t>Mr.Sher Ali</t>
  </si>
  <si>
    <t>Mr.Qasim Dar</t>
  </si>
  <si>
    <t xml:space="preserve">Mr.Nusrat </t>
  </si>
  <si>
    <t>LN- 555</t>
  </si>
  <si>
    <t>Phoentics &amp; Phonology</t>
  </si>
  <si>
    <t>LT 432</t>
  </si>
  <si>
    <t>Classical Poetry</t>
  </si>
  <si>
    <t>LT 430</t>
  </si>
  <si>
    <t>18th &amp; 19th Century Novel</t>
  </si>
  <si>
    <t>LN-523</t>
  </si>
  <si>
    <t>Short Story</t>
  </si>
  <si>
    <t>LT 434</t>
  </si>
  <si>
    <t>Classical Drama</t>
  </si>
  <si>
    <t>LN-444</t>
  </si>
  <si>
    <t>Introduction to Linguistics</t>
  </si>
  <si>
    <t>Mr.Nusrat</t>
  </si>
  <si>
    <t>MA-English-B-3</t>
  </si>
  <si>
    <t>FN-545</t>
  </si>
  <si>
    <t>Managerial Finance</t>
  </si>
  <si>
    <t>MG-520</t>
  </si>
  <si>
    <t>Management Theory &amp; Practice</t>
  </si>
  <si>
    <t>MK-520</t>
  </si>
  <si>
    <t>Marketing for Managers</t>
  </si>
  <si>
    <t>BS(BT)-Batch 3</t>
  </si>
  <si>
    <t>School of Science (SS)</t>
  </si>
  <si>
    <t>BBA (H)</t>
  </si>
  <si>
    <t>Mr.Agha Musa</t>
  </si>
  <si>
    <t>-</t>
  </si>
  <si>
    <t>Mr.Haseeb Nasir</t>
  </si>
  <si>
    <t>BSSE,BSCS</t>
  </si>
  <si>
    <t>Mr.Babar Shahzad</t>
  </si>
  <si>
    <t>Mr.Junaid Haseeb</t>
  </si>
  <si>
    <t>CS471,XI652</t>
  </si>
  <si>
    <t>XI652,CS471</t>
  </si>
  <si>
    <t>BSCS,MCS</t>
  </si>
  <si>
    <t>BSSE,MCS</t>
  </si>
  <si>
    <t>Ms.Hina Tufail</t>
  </si>
  <si>
    <t>Ms.Maham</t>
  </si>
  <si>
    <t>SE325,CS325,XI535</t>
  </si>
  <si>
    <t>SE325,CS325</t>
  </si>
  <si>
    <t>CS325,SE325</t>
  </si>
  <si>
    <t>XI535,SE325,CS325</t>
  </si>
  <si>
    <t>CS325,SE325,XI535</t>
  </si>
  <si>
    <t>Mr.Mustahsan Hammad</t>
  </si>
  <si>
    <t xml:space="preserve">Engr.Talal </t>
  </si>
  <si>
    <t xml:space="preserve">Computer Organization &amp; Assembly Language  </t>
  </si>
  <si>
    <t>Computer Organization &amp; Assembly Language (Lab)</t>
  </si>
  <si>
    <t xml:space="preserve">Computer Networks (Lab)  </t>
  </si>
  <si>
    <t>Engr.Adnan</t>
  </si>
  <si>
    <t>SE332,CS332</t>
  </si>
  <si>
    <t>CS332,SE332,XI643</t>
  </si>
  <si>
    <t> XI 643,SE332,CS332</t>
  </si>
  <si>
    <t>CS332,SE332</t>
  </si>
  <si>
    <t>SE332,CS332,XI643</t>
  </si>
  <si>
    <t>XI532,CS360</t>
  </si>
  <si>
    <t>CS360,XI532</t>
  </si>
  <si>
    <t>Ms.Mobashirah Nasir</t>
  </si>
  <si>
    <t>SE390,CS390,XI523</t>
  </si>
  <si>
    <t>CS390,SE390,XI523</t>
  </si>
  <si>
    <t> XI 523,SE390,CS390</t>
  </si>
  <si>
    <t>CS300,XI531</t>
  </si>
  <si>
    <t> XI531,CS300</t>
  </si>
  <si>
    <t>Ms.Hamna Malik</t>
  </si>
  <si>
    <t>7,9</t>
  </si>
  <si>
    <t>9,7</t>
  </si>
  <si>
    <t xml:space="preserve">Mr.Tayyab </t>
  </si>
  <si>
    <t>SE310</t>
  </si>
  <si>
    <t>17+TBA</t>
  </si>
  <si>
    <t>TBA+17</t>
  </si>
  <si>
    <t>Ms.Zahra Ali</t>
  </si>
  <si>
    <t>Ms.Iqra Tariq</t>
  </si>
  <si>
    <t>Mr.Khizer Hameed</t>
  </si>
  <si>
    <t>CS320,XI631</t>
  </si>
  <si>
    <t>XI631,CS320</t>
  </si>
  <si>
    <t>MG200</t>
  </si>
  <si>
    <t>MG506</t>
  </si>
  <si>
    <t>SE210,CS210,XI525</t>
  </si>
  <si>
    <t>SE210,CS210</t>
  </si>
  <si>
    <t>CS210,SE210</t>
  </si>
  <si>
    <t>CS210,SE210,XI525</t>
  </si>
  <si>
    <t> XI525,SE210,CS210</t>
  </si>
  <si>
    <t xml:space="preserve">Data structure and Alogrithims/Data &amp; File Structure   </t>
  </si>
  <si>
    <t xml:space="preserve">Computer Organization and Assembly Language </t>
  </si>
  <si>
    <t>8,10</t>
  </si>
  <si>
    <t>10,8</t>
  </si>
  <si>
    <t>CS225,XI524</t>
  </si>
  <si>
    <t> XI524,CS225</t>
  </si>
  <si>
    <t> XI 522,CC1111w</t>
  </si>
  <si>
    <t>CC1111w,XI522</t>
  </si>
  <si>
    <t>(7,8,9),10</t>
  </si>
  <si>
    <t>10,(9,8,7)</t>
  </si>
  <si>
    <t>(9,8,7)</t>
  </si>
  <si>
    <t>(9,8),11</t>
  </si>
  <si>
    <t>(9,8)</t>
  </si>
  <si>
    <t>15+TBA</t>
  </si>
  <si>
    <t>Engr.Junaid</t>
  </si>
  <si>
    <t>(8,7)</t>
  </si>
  <si>
    <t>(10,9)</t>
  </si>
  <si>
    <t>Iphone Application /Mobile Application &amp; Development</t>
  </si>
  <si>
    <t>SE435,XI658</t>
  </si>
  <si>
    <t>XI658,SE435</t>
  </si>
  <si>
    <t>MCS,BSSE(B)</t>
  </si>
  <si>
    <t>(8,7),5</t>
  </si>
  <si>
    <t>5,(7,8)</t>
  </si>
  <si>
    <t>BSCS,BSSE</t>
  </si>
  <si>
    <t>(4,3),(3,5)</t>
  </si>
  <si>
    <t>(5,3),(3,4)</t>
  </si>
  <si>
    <t>CS458,SE458</t>
  </si>
  <si>
    <t>SE458,CS458</t>
  </si>
  <si>
    <t>SE406,CS406</t>
  </si>
  <si>
    <t>CS406,SE406</t>
  </si>
  <si>
    <t>(5,3),5</t>
  </si>
  <si>
    <t>5,(3,5)</t>
  </si>
  <si>
    <t>Software Design &amp; Architecture</t>
  </si>
  <si>
    <t>(6,5,3)</t>
  </si>
  <si>
    <t>BSSE(A)</t>
  </si>
  <si>
    <t>(6,5)</t>
  </si>
  <si>
    <t>(6,3,5)</t>
  </si>
  <si>
    <t>SE395,PM661</t>
  </si>
  <si>
    <t>PM661,SE395</t>
  </si>
  <si>
    <t>BSSE,BSCS,MCS</t>
  </si>
  <si>
    <t>(6,5),(3,6)</t>
  </si>
  <si>
    <t>(6,5),(3,6),9</t>
  </si>
  <si>
    <t>BSCS,BSSE,MCS</t>
  </si>
  <si>
    <t>(6,3),(6,5),9</t>
  </si>
  <si>
    <t>(6,3),(6,5)</t>
  </si>
  <si>
    <t>9,(6,5,),(6,3)</t>
  </si>
  <si>
    <t>(6,5,3),(3,6)</t>
  </si>
  <si>
    <t>(3,6),(3,5,6)</t>
  </si>
  <si>
    <t>(7,8)</t>
  </si>
  <si>
    <t>(7,3)</t>
  </si>
  <si>
    <t>(7,3),6,8</t>
  </si>
  <si>
    <t>(7,3),6</t>
  </si>
  <si>
    <t>6,(7,3),8</t>
  </si>
  <si>
    <t>6,(7,3)</t>
  </si>
  <si>
    <t>8,(7,3,),6</t>
  </si>
  <si>
    <t>(7,8,9)</t>
  </si>
  <si>
    <t>7,(3,6),10</t>
  </si>
  <si>
    <t>(6,3),7,10</t>
  </si>
  <si>
    <t>10,7,(3,6)</t>
  </si>
  <si>
    <t>(9,8),(9,8,7,5),(8,7)</t>
  </si>
  <si>
    <t>(8,9,7,5),(8,7),(8,9)</t>
  </si>
  <si>
    <t>(8,7),(9,8,7,5),(8,9)</t>
  </si>
  <si>
    <t>(8,7),(9,8,7,5)</t>
  </si>
  <si>
    <t>(8,9,7,5),(8,7,)</t>
  </si>
  <si>
    <t>(8,9,7,5)</t>
  </si>
  <si>
    <t>(10,9,8)</t>
  </si>
  <si>
    <t>(10,4,3)</t>
  </si>
  <si>
    <t>(5,6,8,3)</t>
  </si>
  <si>
    <t>(6,5,8,3)</t>
  </si>
  <si>
    <t>(8,6,5,3)</t>
  </si>
  <si>
    <t>(5,3,8)</t>
  </si>
  <si>
    <t>(8,5,3)</t>
  </si>
  <si>
    <t>(5,3)</t>
  </si>
  <si>
    <t>BBA,MBA</t>
  </si>
  <si>
    <t>MBA,BBA</t>
  </si>
  <si>
    <t>(8,9,7)</t>
  </si>
  <si>
    <t>BSCS -Batch-3</t>
  </si>
  <si>
    <t>Natural Language Processing</t>
  </si>
  <si>
    <t>(3,4)</t>
  </si>
  <si>
    <t>BSCS-Batch 3</t>
  </si>
  <si>
    <t>(3,5),(3,4)</t>
  </si>
  <si>
    <t>LAB-1</t>
  </si>
  <si>
    <t>(3,5),5</t>
  </si>
  <si>
    <t>BSSE,BSSE(B)</t>
  </si>
  <si>
    <t>SE436,CS436</t>
  </si>
  <si>
    <t>CS436,SE436</t>
  </si>
  <si>
    <t>3,4</t>
  </si>
  <si>
    <t>4,5</t>
  </si>
  <si>
    <t>(5,6)</t>
  </si>
  <si>
    <t>(5,6,3)</t>
  </si>
  <si>
    <t>3,5</t>
  </si>
  <si>
    <t>2,3</t>
  </si>
  <si>
    <t>(8,7),(5,6)</t>
  </si>
  <si>
    <t>(5,6),(7,8)</t>
  </si>
  <si>
    <t>(5,3,6),(3,6)</t>
  </si>
  <si>
    <t>(3,6),(3,4,6)</t>
  </si>
  <si>
    <t>Database Systems</t>
  </si>
  <si>
    <t>Linear Algebra</t>
  </si>
  <si>
    <t>LAB-2</t>
  </si>
  <si>
    <t>MCS-Batch 7</t>
  </si>
  <si>
    <t>(6,3)</t>
  </si>
  <si>
    <t>(7,8,3),11</t>
  </si>
  <si>
    <t>(3,6),8</t>
  </si>
  <si>
    <t>(3,7)</t>
  </si>
  <si>
    <t>5,(5,3),8</t>
  </si>
  <si>
    <t>BFD</t>
  </si>
  <si>
    <t>G.Lab</t>
  </si>
  <si>
    <t>Dr.Nazim</t>
  </si>
  <si>
    <t>Dr.Shahzad</t>
  </si>
  <si>
    <t>Mr.Ali Zubair</t>
  </si>
  <si>
    <t>Mr.Ahsan Javed</t>
  </si>
  <si>
    <t>BBA,BBIS</t>
  </si>
  <si>
    <t>Ms.Amna Rani</t>
  </si>
  <si>
    <t>Composition &amp; Communication /English II/Spoken English</t>
  </si>
  <si>
    <t>Ms.Kinza Gull</t>
  </si>
  <si>
    <t>B.COM IT-Batch 1</t>
  </si>
  <si>
    <t>(2,1)</t>
  </si>
  <si>
    <t>B.COM (IT)-Batch-4 (Batch Advisor - Ms.Saiqa)</t>
  </si>
  <si>
    <t xml:space="preserve">B.COM (IT)-Batch-1 </t>
  </si>
  <si>
    <t>Merged Programs</t>
  </si>
  <si>
    <t>10+TBA</t>
  </si>
  <si>
    <t>University of Management &amp; Technology (Iqbal Campus)</t>
  </si>
  <si>
    <t>CH-308</t>
  </si>
  <si>
    <t>Analytical Chemistry</t>
  </si>
  <si>
    <t>BT-301</t>
  </si>
  <si>
    <t>Bioinformatics</t>
  </si>
  <si>
    <t>BT-302</t>
  </si>
  <si>
    <t>Fundamentals of Forensic Science</t>
  </si>
  <si>
    <t>BT-303</t>
  </si>
  <si>
    <t>Biochemistry-I</t>
  </si>
  <si>
    <t>BT-304</t>
  </si>
  <si>
    <t>Immunology</t>
  </si>
  <si>
    <t>Dr.Sajed Ali</t>
  </si>
  <si>
    <t>Batch-1 (Batch Advisor-Dr.Sajed Ali)</t>
  </si>
  <si>
    <t>EN-201</t>
  </si>
  <si>
    <t>HM-150</t>
  </si>
  <si>
    <t>CH-203</t>
  </si>
  <si>
    <t>Principles of Chemistry-III</t>
  </si>
  <si>
    <t>CH-204</t>
  </si>
  <si>
    <t>Physical Chemistry</t>
  </si>
  <si>
    <t>SS-171</t>
  </si>
  <si>
    <t>Pakistan Studies</t>
  </si>
  <si>
    <t>EN-112</t>
  </si>
  <si>
    <t>English-II</t>
  </si>
  <si>
    <t>MA-101</t>
  </si>
  <si>
    <t>Calculus</t>
  </si>
  <si>
    <t>BT-101</t>
  </si>
  <si>
    <t>Cell Biology</t>
  </si>
  <si>
    <t>PH-102</t>
  </si>
  <si>
    <t>CH-102</t>
  </si>
  <si>
    <t>Principles of Chemistry-II</t>
  </si>
  <si>
    <t>2,8</t>
  </si>
  <si>
    <t>Muhammad Illyas</t>
  </si>
  <si>
    <t>Dr.Ali Abdullah</t>
  </si>
  <si>
    <t xml:space="preserve">Dr.Ali Abdullah </t>
  </si>
  <si>
    <t>Mr.Safdar Bajwa</t>
  </si>
  <si>
    <t>BBA,BBIS,B.COM(IT)</t>
  </si>
  <si>
    <t>BBA,BBS,B.COM(IT),BSBT</t>
  </si>
  <si>
    <t>B.COM(IT),BBA,BBS,BBIS,BSBT</t>
  </si>
  <si>
    <t>10,4,4,(3,4),3</t>
  </si>
  <si>
    <t>4,10,4,(3,4),3</t>
  </si>
  <si>
    <t>(3,4),10,4,4,3</t>
  </si>
  <si>
    <t>(4,3),10,4,4,3</t>
  </si>
  <si>
    <t>Communication Skills /Technical and Business Report Writing</t>
  </si>
  <si>
    <t>(8,9),10</t>
  </si>
  <si>
    <t>(9,8),10</t>
  </si>
  <si>
    <t>10,(8,9)</t>
  </si>
  <si>
    <t>BBA,B.COM(IT)</t>
  </si>
  <si>
    <t>(8,9),3,2</t>
  </si>
  <si>
    <t>(9,8),3,2</t>
  </si>
  <si>
    <t>3,(8,9),2</t>
  </si>
  <si>
    <t>2,(8,9),3</t>
  </si>
  <si>
    <t>10,(9,10),11,4</t>
  </si>
  <si>
    <t>10,(9,10),4</t>
  </si>
  <si>
    <t>(9,10),10,4</t>
  </si>
  <si>
    <t>BSCS,MCS,BSEE</t>
  </si>
  <si>
    <t>BSCS,BSEE</t>
  </si>
  <si>
    <t>BSCS,BSSE,BSEE</t>
  </si>
  <si>
    <t>BSCS,BSSE,MCS,BSEE</t>
  </si>
  <si>
    <t>(10,9),10,11,4</t>
  </si>
  <si>
    <t>(10,9),10,4</t>
  </si>
  <si>
    <t>BSCS,BSSE(B)</t>
  </si>
  <si>
    <t>Structure Programming (Lab)</t>
  </si>
  <si>
    <t>Digital Image Processing (Lab)</t>
  </si>
  <si>
    <t>ME-2</t>
  </si>
  <si>
    <t>EE-3</t>
  </si>
  <si>
    <t xml:space="preserve">M.COM Batch-7 </t>
  </si>
  <si>
    <t>M.COM-Batch 7</t>
  </si>
  <si>
    <t>M.COM -Batch 7</t>
  </si>
  <si>
    <t>(9,10)</t>
  </si>
  <si>
    <t>(1,2)</t>
  </si>
  <si>
    <t>Electricity and Magnetism / Applied Physics</t>
  </si>
  <si>
    <t>Electricity and Magnetism / Applied Physics (Lab)</t>
  </si>
  <si>
    <t>BSBT,BSEE</t>
  </si>
  <si>
    <t xml:space="preserve">Dr.Inam </t>
  </si>
  <si>
    <t>Business Statistics / Introduction to Statistics</t>
  </si>
  <si>
    <t>B.COM(IT),B.COM(H)</t>
  </si>
  <si>
    <t>BBA,B.COM(H)</t>
  </si>
  <si>
    <t>B.COM(IT),BBA</t>
  </si>
  <si>
    <t>Dr.Aun</t>
  </si>
  <si>
    <t>B3:1</t>
  </si>
  <si>
    <t>B2:2</t>
  </si>
  <si>
    <t>G1</t>
  </si>
  <si>
    <t>G2</t>
  </si>
  <si>
    <t>Dr.Shahid Bashir</t>
  </si>
  <si>
    <t>Mr.Zafran</t>
  </si>
  <si>
    <t>(5,3),(4,5),(8,9)</t>
  </si>
  <si>
    <t>(4,5),(8,9),(3,5)</t>
  </si>
  <si>
    <t>(5,4),(8,9),(3,5)</t>
  </si>
  <si>
    <t>(8,9),(4,5),(3,5)</t>
  </si>
  <si>
    <t>(9,8),(4,5),(3,5)</t>
  </si>
  <si>
    <t>Mr.Zohaib Awan</t>
  </si>
  <si>
    <t>BBA,MBA,M.COM</t>
  </si>
  <si>
    <t>MBA,BBA,M.COM</t>
  </si>
  <si>
    <t>M.COM,BBA,MBA</t>
  </si>
  <si>
    <t>(5,3),(4,5),(8,9),(7,8,9)</t>
  </si>
  <si>
    <t>(4,5),(8,9),(3,5),(7,8,9)</t>
  </si>
  <si>
    <t>(5,4),(8,9),(3,5),(7,8,9)</t>
  </si>
  <si>
    <t>(8,9),(4,5),(3,5),(7,8,9)</t>
  </si>
  <si>
    <t>(9,8),(4,5),(3,5),(7,8,9)</t>
  </si>
  <si>
    <t>(7,8,9)(3,5),(4,5),(8,9)</t>
  </si>
  <si>
    <t>(8,7,9)(3,5),(4,5),(8,9)</t>
  </si>
  <si>
    <t>(9,8,7)(3,5),(4,5),(8,9)</t>
  </si>
  <si>
    <t xml:space="preserve">Mr.Usman Ehsan </t>
  </si>
  <si>
    <t>(9,8),(5,4),(3,5)</t>
  </si>
  <si>
    <t>Ms.Arshia</t>
  </si>
  <si>
    <t>Mr.Usman Riaz</t>
  </si>
  <si>
    <t>(4,5),(8,9),5</t>
  </si>
  <si>
    <t>(5,4),(8,9),5</t>
  </si>
  <si>
    <t>(8,9),(4,5),5</t>
  </si>
  <si>
    <t>(9,8),(4,5),5</t>
  </si>
  <si>
    <t>5,(4,5),(8,9)</t>
  </si>
  <si>
    <t>Mr.Shoaib Saleem</t>
  </si>
  <si>
    <t>B.COM (H)-Batch 1</t>
  </si>
  <si>
    <t>B.COM (H)-Batch-1</t>
  </si>
  <si>
    <t>B.COM (H)-Batch 3</t>
  </si>
  <si>
    <t>B.COM (H)-Batch-3</t>
  </si>
  <si>
    <t>BBA,MBA,B.COM,M.COM</t>
  </si>
  <si>
    <t>MBA,BBA,B.COM,M.COM</t>
  </si>
  <si>
    <t>B.COM,M.COM,BBA,MBA</t>
  </si>
  <si>
    <t>M.COM,B.COM,BBA,MBA</t>
  </si>
  <si>
    <t>(5,3),(4,5),(8,9),(1,2,3),(7,8,9)</t>
  </si>
  <si>
    <t>(4,5),(8,9),(3,5),(1,2,3),(7,8,9)</t>
  </si>
  <si>
    <t>(5,4),(8,9),(3,5),(1,2,3),(7,8,9)</t>
  </si>
  <si>
    <t>(8,9),(4,5),(3,5),(1,2,3),(7,8,9)</t>
  </si>
  <si>
    <t>(9,8),(4,5),(3,5),(1,2,3),(7,8,9)</t>
  </si>
  <si>
    <t>(1,2,3,),(7,8,9),(3,5),(4,5),(8,9)</t>
  </si>
  <si>
    <t>(2,1,3,),(7,8,9),(3,5),(4,5),(8,9)</t>
  </si>
  <si>
    <t>(3,1,2),(7,8,9),(3,5),(4,5),(8,9)</t>
  </si>
  <si>
    <t>(7,8,9),(1,2,3),(3,5),(4,5),8,9)</t>
  </si>
  <si>
    <t>(8,7,9),(1,2,3),(3,5),(4,5),8,9)</t>
  </si>
  <si>
    <t>(9,7,8),(1,2,3),(3,5),(4,5),8,9)</t>
  </si>
  <si>
    <t>MBS -Batch-3  (Batch Advisor - Mr.Shahid Latif)</t>
  </si>
  <si>
    <t>English for Specific Purposes</t>
  </si>
  <si>
    <t xml:space="preserve">Managing Human Capital </t>
  </si>
  <si>
    <t>MBS-Batch-3</t>
  </si>
  <si>
    <t xml:space="preserve">Mr.Shoaib Saleem </t>
  </si>
  <si>
    <t>Mr.Usman Ehsan</t>
  </si>
  <si>
    <t>Ms.Mamoona Sadaf</t>
  </si>
  <si>
    <t>BBA,MBS</t>
  </si>
  <si>
    <t>(5,6,7,8,9),3</t>
  </si>
  <si>
    <t>3,(5,6,7,8,9)</t>
  </si>
  <si>
    <t>(9,5,6,7,8),3</t>
  </si>
  <si>
    <t>(6,5,7,8,9),3</t>
  </si>
  <si>
    <t>(7,5,6,8,9),3</t>
  </si>
  <si>
    <t>(8,5,6,7,9),3</t>
  </si>
  <si>
    <t>Business Research &amp; Intelligence/BRM</t>
  </si>
  <si>
    <t>BBA,MBS,M.COM</t>
  </si>
  <si>
    <t>MBS,BBA,M.COM</t>
  </si>
  <si>
    <t>M.COM,BBA,MBS</t>
  </si>
  <si>
    <t>(6,3,7,8,9),3,(7,8)</t>
  </si>
  <si>
    <t>(7,3,6,8,9),3,(7,8)</t>
  </si>
  <si>
    <t>(8,7,3,6,9),3,(7,8)</t>
  </si>
  <si>
    <t>(9,8,7,3,6),3,(7,8)</t>
  </si>
  <si>
    <t>3,(3,6,7,8,9),(7,8)</t>
  </si>
  <si>
    <t>(7,8),(3,6,7,8,9),3</t>
  </si>
  <si>
    <t>(8,7),(3,6,7,8,9),3</t>
  </si>
  <si>
    <t>1 Pm to 3</t>
  </si>
  <si>
    <t>BSEE,BSME</t>
  </si>
  <si>
    <t>Ms.Kulsoom Belal</t>
  </si>
  <si>
    <t>(3,4),4,3</t>
  </si>
  <si>
    <t>(4,3),4,3</t>
  </si>
  <si>
    <t>(7,3,8),10</t>
  </si>
  <si>
    <t>(8,7,3),10</t>
  </si>
  <si>
    <t>10,(3,7,8)</t>
  </si>
  <si>
    <t xml:space="preserve">Business Ethics / Engineering Ethics      </t>
  </si>
  <si>
    <t>(7,8),2</t>
  </si>
  <si>
    <t>(8,7),2</t>
  </si>
  <si>
    <t>Ms.Amber Awan</t>
  </si>
  <si>
    <t>(7,8,5)</t>
  </si>
  <si>
    <t>(8,7,5)</t>
  </si>
  <si>
    <t>10,10</t>
  </si>
  <si>
    <t>(7,8),(9,10)</t>
  </si>
  <si>
    <t>(8,7),(9,10)</t>
  </si>
  <si>
    <t>(9,10),(7,8)</t>
  </si>
  <si>
    <t>(10,9),(7,8)</t>
  </si>
  <si>
    <t>(8,9,10)</t>
  </si>
  <si>
    <t>(9,8,10)</t>
  </si>
  <si>
    <t>BBA,MBS,BBS</t>
  </si>
  <si>
    <t>MBS,BBA,BBS</t>
  </si>
  <si>
    <t>(5,8,9),(3,4),3</t>
  </si>
  <si>
    <t>(8,5,9),(3,4),3</t>
  </si>
  <si>
    <t>(9,5,8),(3,4),3</t>
  </si>
  <si>
    <t>(3,4),(4,8,9),3</t>
  </si>
  <si>
    <t>BBA,B.COM</t>
  </si>
  <si>
    <t>B.COM,BBA</t>
  </si>
  <si>
    <t>(5,3,6,7),(4,5,6)</t>
  </si>
  <si>
    <t>(6,3,5,7),(4,5,6)</t>
  </si>
  <si>
    <t>BBA,B.COM(IT),M.COM,BSAF</t>
  </si>
  <si>
    <t>(7,6,3,5),(4,5,6)</t>
  </si>
  <si>
    <t>BBA,MBS,B.COM(IT),M.COM,BSAF</t>
  </si>
  <si>
    <t>BBA,MBS,B.COM(IT),M.COM</t>
  </si>
  <si>
    <t>B.COM(IT),BBA,MBS,BSAF</t>
  </si>
  <si>
    <t>Business Finance/Financial Management</t>
  </si>
  <si>
    <t>(8,9),3,(1,2),10,1</t>
  </si>
  <si>
    <t>(9,8),3,(1,2),10,1</t>
  </si>
  <si>
    <t>3,(8,9),(1,2),10,1</t>
  </si>
  <si>
    <t>1,(8,9),3,(1,2),10</t>
  </si>
  <si>
    <t>B.COM(IT),M.COM,BBA,MBS,BSAF</t>
  </si>
  <si>
    <t>(1,2),10,(8,9),3,(1,2),1</t>
  </si>
  <si>
    <t>10,(1,2),(8,9),3,1</t>
  </si>
  <si>
    <t>(1,2),10,(8,9),3,1</t>
  </si>
  <si>
    <t>(4,5,6),(3,5,6,7)</t>
  </si>
  <si>
    <t>(5,4,6),(3,5,6,7)</t>
  </si>
  <si>
    <t>(6,4,5),(3,5,6,7)</t>
  </si>
  <si>
    <t>Entrepreneurship/IT for Entrepreneurship</t>
  </si>
  <si>
    <t>BBA,BBIS,B.COM</t>
  </si>
  <si>
    <t>(6,7,8,9),1,5</t>
  </si>
  <si>
    <t>1,(6,7,8,9),5</t>
  </si>
  <si>
    <t>5,(6,7,8,9),1</t>
  </si>
  <si>
    <t>(8,6,7,9),1,5</t>
  </si>
  <si>
    <t>(7,6,8,9),1,5</t>
  </si>
  <si>
    <t>8,3,7</t>
  </si>
  <si>
    <t>3,8,7</t>
  </si>
  <si>
    <t>7,3,8</t>
  </si>
  <si>
    <t>BBA,BBIS,M.COM</t>
  </si>
  <si>
    <t>BBIS,BBA</t>
  </si>
  <si>
    <t>(9,10),4,8</t>
  </si>
  <si>
    <t>(10,9),4,8</t>
  </si>
  <si>
    <t>BBA,M.COM</t>
  </si>
  <si>
    <t>4,(9,10),8</t>
  </si>
  <si>
    <t>8,(9,10),4</t>
  </si>
  <si>
    <t>MBS,B.COM,M.COM</t>
  </si>
  <si>
    <t>33+TBA</t>
  </si>
  <si>
    <t>9,4,6,11</t>
  </si>
  <si>
    <t>6,9,4,11</t>
  </si>
  <si>
    <t>MBS,BSAF,M.COM</t>
  </si>
  <si>
    <t>9,4,1,11</t>
  </si>
  <si>
    <t>30+TBA</t>
  </si>
  <si>
    <t>1,9,4,11</t>
  </si>
  <si>
    <t>BBIS,BSAF,B.COM(IT)</t>
  </si>
  <si>
    <t>Mr.Shahid Latif</t>
  </si>
  <si>
    <t>BBA,BSAF,B.COM(IT)</t>
  </si>
  <si>
    <t>BBA,BSIS,B.COM(IT)</t>
  </si>
  <si>
    <t>B.COM(IT),BBA,BBIS</t>
  </si>
  <si>
    <t>B.COM(IT),BBA,BBIS,BSAF</t>
  </si>
  <si>
    <t>9,3,1,(1,2)</t>
  </si>
  <si>
    <t>3,9,1,(1,2)</t>
  </si>
  <si>
    <t>1,9,3,(1,2)</t>
  </si>
  <si>
    <t>(1,2),9,3,1</t>
  </si>
  <si>
    <t>(2,1),9,3,1</t>
  </si>
  <si>
    <t>6+TBA</t>
  </si>
  <si>
    <t>(5,3,10,11),(2,3,4,5)</t>
  </si>
  <si>
    <t>(10,3,5,11),(2,3,4,5)</t>
  </si>
  <si>
    <t>(2,3,4,5),(3,5,10,11)</t>
  </si>
  <si>
    <t>(3,2,4,5),(3,5,10,11)</t>
  </si>
  <si>
    <t>(4,3,2,5),(3,5,10,11)</t>
  </si>
  <si>
    <t>Fundamentals of Accounting/Financial Acct.</t>
  </si>
  <si>
    <t>4+TBA</t>
  </si>
  <si>
    <t>MBA,BBIS,B.COM(IT)</t>
  </si>
  <si>
    <t>10,4,5,5</t>
  </si>
  <si>
    <t>BBIS,BBA,B.COM,B.COM(IT)</t>
  </si>
  <si>
    <t>B.COM,BBA,BBIS</t>
  </si>
  <si>
    <t>10,(3,4),7,3</t>
  </si>
  <si>
    <t>BBIS,B.COM,B.COM(IT)</t>
  </si>
  <si>
    <t>(3,4),10,7,3</t>
  </si>
  <si>
    <t>(4,3),10,7,3</t>
  </si>
  <si>
    <t>3,7,10,(3,4)</t>
  </si>
  <si>
    <t>7,3,10,(3,4)</t>
  </si>
  <si>
    <t>BBA,BBIS,B.COM(IT),B.COM(H)</t>
  </si>
  <si>
    <t>BBA,B.COM(IT),B.COM(H)</t>
  </si>
  <si>
    <t>B.COM(IT),B.COM(H),BBA,BBIS</t>
  </si>
  <si>
    <t>(8,9,10),1,(1,2,3),7</t>
  </si>
  <si>
    <t>(9,8,10),1,(1,2,3),7</t>
  </si>
  <si>
    <t>(10,8,9),1,(1,2,3),7</t>
  </si>
  <si>
    <t>1,(8,9,10),(1,2,3),7</t>
  </si>
  <si>
    <t>(1,2,3),7,(8,9,10),1</t>
  </si>
  <si>
    <t>(2,1,3),7,(8,9,10),1</t>
  </si>
  <si>
    <t>(3,1,2),7,(8,9,10),1</t>
  </si>
  <si>
    <t>7,(3,1,2),(8,9,10),1</t>
  </si>
  <si>
    <t>4,11</t>
  </si>
  <si>
    <t>BBIS-Batch-4 (Batch Advisor- Ms.Amber Awan)</t>
  </si>
  <si>
    <t>BBIS,B.COM(IT)</t>
  </si>
  <si>
    <t>4,11,5</t>
  </si>
  <si>
    <t>TBA+22</t>
  </si>
  <si>
    <t>(4,5),(8,9)</t>
  </si>
  <si>
    <t>(5,4),(8,9)</t>
  </si>
  <si>
    <t>(8,9),(4,5)</t>
  </si>
  <si>
    <t>(9,8),(4,5)</t>
  </si>
  <si>
    <t>5,(8,9,10)</t>
  </si>
  <si>
    <t>(8,9,10),5</t>
  </si>
  <si>
    <t>(9,8,10),5</t>
  </si>
  <si>
    <t>(10,8,9),5</t>
  </si>
  <si>
    <t>MBA Executive Batch-2</t>
  </si>
  <si>
    <t>MBA Exe.Batch-2</t>
  </si>
  <si>
    <t>B.COM,MBA,MBA Exe.</t>
  </si>
  <si>
    <t>MBA Exe.MBA,B.COM</t>
  </si>
  <si>
    <t>International Economics/CIIGE</t>
  </si>
  <si>
    <t>10,(5,6),(2,4)</t>
  </si>
  <si>
    <t>(5,6),10,(2,4)</t>
  </si>
  <si>
    <t>(6,5),10,(2,4)</t>
  </si>
  <si>
    <t>(2,4),10,(5,6)</t>
  </si>
  <si>
    <t>B.COM(IT),B.COM(H),M.COM</t>
  </si>
  <si>
    <t>B.COM(IT),M.COM</t>
  </si>
  <si>
    <t>28+TBA</t>
  </si>
  <si>
    <t>(1,2,3),7,11</t>
  </si>
  <si>
    <t>(2,3,1),7,11</t>
  </si>
  <si>
    <t>(3,1,2),7,11</t>
  </si>
  <si>
    <t>7,(1,2,3),11</t>
  </si>
  <si>
    <t>(2,3),7</t>
  </si>
  <si>
    <t>(3,2),7</t>
  </si>
  <si>
    <t>7,(2,3)</t>
  </si>
  <si>
    <t>BBIS,BBA,MBS</t>
  </si>
  <si>
    <t>BBIS,BBS</t>
  </si>
  <si>
    <t>BBIS,B.COM(IT),MBA</t>
  </si>
  <si>
    <t>Ms.Wajeeha</t>
  </si>
  <si>
    <t>5,(3,4),4</t>
  </si>
  <si>
    <t>(3,4),4,5</t>
  </si>
  <si>
    <t>(4,3),4,5</t>
  </si>
  <si>
    <t>4,(3,4),5</t>
  </si>
  <si>
    <t>BBIS,MBA</t>
  </si>
  <si>
    <t>(1,2),4,9</t>
  </si>
  <si>
    <t>(2,1),4,9</t>
  </si>
  <si>
    <t>4,(1,2),9</t>
  </si>
  <si>
    <t>9,(1,2),4</t>
  </si>
  <si>
    <t>B.COM,M.COM</t>
  </si>
  <si>
    <t>M.COM,B.COM</t>
  </si>
  <si>
    <t>(4,5),10</t>
  </si>
  <si>
    <t>(5,4),10</t>
  </si>
  <si>
    <t>10,(4,5)</t>
  </si>
  <si>
    <t>Financial Communication/Management Communication</t>
  </si>
  <si>
    <t>B.COM,M.COM,MBA.Exe</t>
  </si>
  <si>
    <t>B.COM,MBA.Exe</t>
  </si>
  <si>
    <t>MBA Exe,B.COM,M.COM</t>
  </si>
  <si>
    <t>(2,4),(5,6),10</t>
  </si>
  <si>
    <t>Business Taxation/CT</t>
  </si>
  <si>
    <t>B.COM(IT),B.COM,M.COM</t>
  </si>
  <si>
    <t>(1,2),4,(7,8)</t>
  </si>
  <si>
    <t>(2,1),4,(7,8)</t>
  </si>
  <si>
    <t>4,(1,2),(7,8)</t>
  </si>
  <si>
    <t>M.COM,B.COM(IT),B.COM</t>
  </si>
  <si>
    <t>(7,8),(1,2),4</t>
  </si>
  <si>
    <t>(8,7),(1,2),4</t>
  </si>
  <si>
    <t>BSAF,M.COM</t>
  </si>
  <si>
    <t>Financial Reporting/CR</t>
  </si>
  <si>
    <t>M.COM,B.COM,BSAF</t>
  </si>
  <si>
    <t>1,6,(9,10)</t>
  </si>
  <si>
    <t>6,1,(9,10)</t>
  </si>
  <si>
    <t>(9,10),6,1</t>
  </si>
  <si>
    <t>(10,9),6,1</t>
  </si>
  <si>
    <t>4,(8,9)</t>
  </si>
  <si>
    <t>(8,9),4</t>
  </si>
  <si>
    <t>(9,8),4</t>
  </si>
  <si>
    <t>MBA Exe.</t>
  </si>
  <si>
    <t>(8,9)</t>
  </si>
  <si>
    <t>Introduction to Business/AIB</t>
  </si>
  <si>
    <t>10,5,11,5</t>
  </si>
  <si>
    <t>Mr.Khizar Qureshi</t>
  </si>
  <si>
    <t>Prof.Dr Shahid J Butt</t>
  </si>
  <si>
    <t>(4,3),3</t>
  </si>
  <si>
    <t>3,(3,4)</t>
  </si>
  <si>
    <t>1 PM to 3 PM</t>
  </si>
  <si>
    <t>(9,10),10</t>
  </si>
  <si>
    <t>(10,9),10</t>
  </si>
  <si>
    <t>10,(9,10)</t>
  </si>
  <si>
    <t>10,3</t>
  </si>
  <si>
    <t>(3,6),(5,6),9</t>
  </si>
  <si>
    <t>(5,6),(3,6),9</t>
  </si>
  <si>
    <t>(3,7,8)</t>
  </si>
  <si>
    <t>(7,3,8)</t>
  </si>
  <si>
    <t>(8,3,7)</t>
  </si>
  <si>
    <t>(7,3),(7,8)</t>
  </si>
  <si>
    <t>(7,8),(3,7)</t>
  </si>
  <si>
    <t>(8,7),(3,7)</t>
  </si>
  <si>
    <t>(5,7,8)</t>
  </si>
  <si>
    <t>(4,3,10)</t>
  </si>
  <si>
    <t>(9,6,7,8),1,5</t>
  </si>
  <si>
    <t>(5,3,7),3,(1,2)</t>
  </si>
  <si>
    <t>BBA,MBS,BBIS</t>
  </si>
  <si>
    <t>(7,3,5),3,(1,2)</t>
  </si>
  <si>
    <t>3,(7,3,5),(1,2)</t>
  </si>
  <si>
    <t>(1,2),(7,3,5),3</t>
  </si>
  <si>
    <t>(2,1),(7,3,5),3</t>
  </si>
  <si>
    <t>B.COM,MBA Exe.</t>
  </si>
  <si>
    <t>BBIS,MBS</t>
  </si>
  <si>
    <t>(2,3,4)</t>
  </si>
  <si>
    <t>(3,2,4)</t>
  </si>
  <si>
    <t>(4,2,3)</t>
  </si>
  <si>
    <t>MBS,BBIS,B.COM(IT),BSBT</t>
  </si>
  <si>
    <t>Mr.Asjad Ali</t>
  </si>
  <si>
    <t>B2:1</t>
  </si>
  <si>
    <t>B4:4</t>
  </si>
  <si>
    <t>B3:4</t>
  </si>
  <si>
    <t>B3:3</t>
  </si>
  <si>
    <t>B2:3</t>
  </si>
  <si>
    <t>B4:1</t>
  </si>
  <si>
    <t>B4:2</t>
  </si>
  <si>
    <t>B3:2</t>
  </si>
  <si>
    <t>B4:3</t>
  </si>
  <si>
    <t>BSSE,BSME</t>
  </si>
  <si>
    <t>ROOM 3</t>
  </si>
  <si>
    <t>ROOM 1</t>
  </si>
  <si>
    <t>ROOM 2</t>
  </si>
  <si>
    <t>ROOM 4</t>
  </si>
  <si>
    <t>ROOM 5</t>
  </si>
  <si>
    <t>ROOM 7</t>
  </si>
  <si>
    <t>ROOM 8</t>
  </si>
  <si>
    <t>(5,7,8,9)</t>
  </si>
  <si>
    <t>(7,5,8,9)</t>
  </si>
  <si>
    <t>(9,5,7,8)</t>
  </si>
  <si>
    <t>ROOM 6</t>
  </si>
  <si>
    <t>8,5,3,5</t>
  </si>
  <si>
    <t>5,3,5,8</t>
  </si>
  <si>
    <t>Tba</t>
  </si>
  <si>
    <t>(6,5),(7,8)</t>
  </si>
  <si>
    <t>(7,8),(5,6)</t>
  </si>
  <si>
    <t>(3,7,8),11</t>
  </si>
  <si>
    <t>(8,3,7),11</t>
  </si>
  <si>
    <t>CS370,XI533</t>
  </si>
  <si>
    <t> CS370,XI533</t>
  </si>
  <si>
    <t>(3,6),7,10</t>
  </si>
  <si>
    <t>(7,8),5</t>
  </si>
  <si>
    <t>(3,6),(7,8)</t>
  </si>
  <si>
    <t>(6,3),(7,8)</t>
  </si>
  <si>
    <t>(7,8),(3,6)</t>
  </si>
  <si>
    <t>(7,8),(6,3)</t>
  </si>
  <si>
    <t>ROOM 6 &amp; ROOM 8</t>
  </si>
  <si>
    <t>(3,8),3</t>
  </si>
  <si>
    <t>(8,3),3</t>
  </si>
  <si>
    <t>Courses which have 2 credit hours class starting from 1 PM, ending timings is 3 PM.</t>
  </si>
  <si>
    <t xml:space="preserve">Note: </t>
  </si>
  <si>
    <t>2:30 PM - 4:00 PM</t>
  </si>
  <si>
    <t>Start Timings is 8:30 AM</t>
  </si>
  <si>
    <t>MA-English-Batch-3</t>
  </si>
  <si>
    <t>MA-English Program</t>
  </si>
  <si>
    <t xml:space="preserve">DELL Department </t>
  </si>
  <si>
    <t xml:space="preserve">Class Start Timing is 8:30 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</si>
</sst>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3">
    <font>
      <sz val="20"/>
      <color indexed="8"/>
      <name val="Calibri"/>
      <family val="2"/>
      <charset val="134"/>
    </font>
    <font>
      <sz val="11"/>
      <color indexed="8"/>
      <name val="Calibri"/>
      <family val="2"/>
      <charset val="134"/>
    </font>
    <font>
      <sz val="26"/>
      <color indexed="8"/>
      <name val="Calibri"/>
      <family val="2"/>
      <charset val="134"/>
    </font>
    <font>
      <sz val="36"/>
      <color indexed="8"/>
      <name val="Calibri"/>
      <family val="2"/>
      <charset val="134"/>
    </font>
    <font>
      <b/>
      <i/>
      <sz val="72"/>
      <color indexed="8"/>
      <name val="Calibri"/>
      <family val="2"/>
      <charset val="134"/>
    </font>
    <font>
      <b/>
      <i/>
      <sz val="48"/>
      <color indexed="8"/>
      <name val="Times New Roman"/>
      <family val="1"/>
      <charset val="134"/>
    </font>
    <font>
      <sz val="38"/>
      <color indexed="8"/>
      <name val="Times New Roman"/>
      <family val="1"/>
      <charset val="134"/>
    </font>
    <font>
      <sz val="38"/>
      <color indexed="8"/>
      <name val="Calibri"/>
      <family val="2"/>
      <charset val="134"/>
    </font>
    <font>
      <sz val="40"/>
      <color indexed="8"/>
      <name val="Calibri"/>
      <family val="2"/>
      <charset val="134"/>
    </font>
    <font>
      <sz val="38"/>
      <name val="Calibri"/>
      <family val="2"/>
      <charset val="134"/>
    </font>
    <font>
      <sz val="40"/>
      <color indexed="8"/>
      <name val="Times New Roman"/>
      <family val="1"/>
      <charset val="134"/>
    </font>
    <font>
      <b/>
      <sz val="40"/>
      <color indexed="8"/>
      <name val="Times New Roman"/>
      <family val="1"/>
      <charset val="134"/>
    </font>
    <font>
      <b/>
      <sz val="48"/>
      <color indexed="8"/>
      <name val="Times New Roman"/>
      <family val="1"/>
      <charset val="134"/>
    </font>
    <font>
      <b/>
      <i/>
      <sz val="48"/>
      <color indexed="8"/>
      <name val="Calibri"/>
      <family val="2"/>
      <charset val="134"/>
    </font>
    <font>
      <b/>
      <sz val="48"/>
      <color indexed="9"/>
      <name val="Times New Roman"/>
      <family val="1"/>
      <charset val="134"/>
    </font>
    <font>
      <b/>
      <sz val="38"/>
      <color indexed="8"/>
      <name val="Times New Roman"/>
      <family val="1"/>
      <charset val="134"/>
    </font>
    <font>
      <sz val="48"/>
      <color indexed="9"/>
      <name val="Times New Roman"/>
      <family val="1"/>
      <charset val="134"/>
    </font>
    <font>
      <b/>
      <sz val="40"/>
      <color indexed="8"/>
      <name val="Calibri"/>
      <family val="2"/>
      <charset val="134"/>
    </font>
    <font>
      <sz val="40"/>
      <color indexed="63"/>
      <name val="Tahoma"/>
      <family val="2"/>
      <charset val="134"/>
    </font>
    <font>
      <b/>
      <sz val="36"/>
      <color indexed="8"/>
      <name val="Times New Roman"/>
      <family val="1"/>
      <charset val="134"/>
    </font>
    <font>
      <sz val="36"/>
      <color indexed="8"/>
      <name val="Times New Roman"/>
      <family val="1"/>
      <charset val="134"/>
    </font>
    <font>
      <sz val="48"/>
      <color indexed="8"/>
      <name val="Calibri"/>
      <family val="2"/>
      <charset val="134"/>
    </font>
    <font>
      <sz val="40"/>
      <name val="Cambria"/>
      <family val="1"/>
      <charset val="134"/>
    </font>
    <font>
      <b/>
      <sz val="72"/>
      <color indexed="8"/>
      <name val="Calibri"/>
      <family val="2"/>
      <charset val="134"/>
    </font>
    <font>
      <sz val="20"/>
      <color indexed="8"/>
      <name val="Times New Roman"/>
      <family val="1"/>
      <charset val="134"/>
    </font>
    <font>
      <sz val="50"/>
      <color indexed="8"/>
      <name val="Times New Roman"/>
      <family val="1"/>
      <charset val="134"/>
    </font>
    <font>
      <sz val="72"/>
      <color indexed="8"/>
      <name val="Calibri"/>
      <family val="2"/>
      <charset val="134"/>
    </font>
    <font>
      <sz val="20"/>
      <color indexed="8"/>
      <name val="Calibri"/>
      <family val="2"/>
      <charset val="134"/>
    </font>
    <font>
      <sz val="9"/>
      <color indexed="81"/>
      <name val="宋体"/>
      <charset val="134"/>
    </font>
    <font>
      <b/>
      <sz val="48"/>
      <color indexed="8"/>
      <name val="Calibri"/>
      <family val="2"/>
      <charset val="134"/>
    </font>
    <font>
      <sz val="38"/>
      <color theme="1"/>
      <name val="Times New Roman"/>
      <family val="1"/>
    </font>
    <font>
      <b/>
      <sz val="38"/>
      <color indexed="8"/>
      <name val="Calibri"/>
      <family val="2"/>
      <charset val="134"/>
    </font>
    <font>
      <b/>
      <sz val="38"/>
      <color indexed="8"/>
      <name val="Times New Roman"/>
      <family val="1"/>
    </font>
    <font>
      <sz val="38"/>
      <color indexed="8"/>
      <name val="Times New Roman"/>
      <family val="1"/>
    </font>
    <font>
      <sz val="48"/>
      <color indexed="8"/>
      <name val="Calibri"/>
      <family val="2"/>
      <scheme val="minor"/>
    </font>
    <font>
      <sz val="40"/>
      <color indexed="8"/>
      <name val="Times New Roman"/>
      <family val="1"/>
    </font>
    <font>
      <b/>
      <sz val="36"/>
      <color indexed="81"/>
      <name val="Tahoma"/>
      <family val="2"/>
    </font>
    <font>
      <b/>
      <sz val="72"/>
      <color indexed="81"/>
      <name val="Tahoma"/>
      <family val="2"/>
    </font>
    <font>
      <sz val="48"/>
      <color indexed="8"/>
      <name val="Calibri"/>
      <family val="2"/>
    </font>
    <font>
      <sz val="40"/>
      <color indexed="8"/>
      <name val="Calibri"/>
      <family val="2"/>
    </font>
    <font>
      <b/>
      <sz val="40"/>
      <color indexed="8"/>
      <name val="Calibri"/>
      <family val="2"/>
    </font>
    <font>
      <sz val="40"/>
      <color indexed="8"/>
      <name val="Calibri"/>
      <family val="2"/>
      <scheme val="minor"/>
    </font>
    <font>
      <i/>
      <sz val="48"/>
      <color indexed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48"/>
      <color indexed="8"/>
      <name val="Calibri"/>
      <family val="2"/>
    </font>
    <font>
      <i/>
      <sz val="36"/>
      <color indexed="8"/>
      <name val="Calibri"/>
      <family val="2"/>
    </font>
    <font>
      <sz val="7.5"/>
      <color rgb="FF000066"/>
      <name val="Arial"/>
      <family val="2"/>
    </font>
    <font>
      <sz val="38"/>
      <color indexed="8"/>
      <name val="Calibri"/>
      <family val="2"/>
      <scheme val="minor"/>
    </font>
    <font>
      <sz val="48"/>
      <color indexed="8"/>
      <name val="Times New Roman"/>
      <family val="1"/>
      <charset val="134"/>
    </font>
    <font>
      <b/>
      <i/>
      <sz val="20"/>
      <color indexed="8"/>
      <name val="Times New Roman"/>
      <family val="1"/>
      <charset val="134"/>
    </font>
    <font>
      <b/>
      <i/>
      <sz val="26"/>
      <color indexed="8"/>
      <name val="Calibri"/>
      <family val="2"/>
      <charset val="134"/>
    </font>
    <font>
      <b/>
      <sz val="72"/>
      <color indexed="8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0">
    <xf numFmtId="0" fontId="0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</cellStyleXfs>
  <cellXfs count="306">
    <xf numFmtId="0" fontId="0" fillId="0" borderId="0" xfId="0" applyAlignment="1"/>
    <xf numFmtId="0" fontId="6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7" fillId="0" borderId="2" xfId="2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1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5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/>
    <xf numFmtId="0" fontId="2" fillId="0" borderId="0" xfId="0" applyFont="1" applyBorder="1" applyAlignment="1"/>
    <xf numFmtId="0" fontId="24" fillId="0" borderId="0" xfId="0" applyFont="1" applyBorder="1" applyAlignment="1">
      <alignment horizontal="center" vertical="center"/>
    </xf>
    <xf numFmtId="0" fontId="25" fillId="0" borderId="3" xfId="18" applyFont="1" applyFill="1" applyBorder="1" applyAlignment="1">
      <alignment horizontal="center" vertical="center"/>
    </xf>
    <xf numFmtId="20" fontId="25" fillId="0" borderId="3" xfId="18" applyNumberFormat="1" applyFont="1" applyFill="1" applyBorder="1" applyAlignment="1">
      <alignment horizontal="center" vertical="center"/>
    </xf>
    <xf numFmtId="0" fontId="3" fillId="0" borderId="0" xfId="0" applyFont="1" applyBorder="1" applyAlignment="1"/>
    <xf numFmtId="0" fontId="2" fillId="5" borderId="0" xfId="0" applyFont="1" applyFill="1" applyBorder="1" applyAlignment="1"/>
    <xf numFmtId="0" fontId="2" fillId="0" borderId="0" xfId="0" applyFont="1" applyAlignment="1"/>
    <xf numFmtId="0" fontId="24" fillId="0" borderId="0" xfId="0" applyFont="1" applyAlignment="1">
      <alignment horizontal="center" vertical="center"/>
    </xf>
    <xf numFmtId="0" fontId="25" fillId="0" borderId="2" xfId="18" applyFont="1" applyFill="1" applyBorder="1" applyAlignment="1">
      <alignment horizontal="center" vertical="center"/>
    </xf>
    <xf numFmtId="0" fontId="3" fillId="0" borderId="0" xfId="0" applyFont="1" applyAlignment="1"/>
    <xf numFmtId="0" fontId="2" fillId="5" borderId="0" xfId="0" applyFont="1" applyFill="1" applyAlignment="1"/>
    <xf numFmtId="18" fontId="25" fillId="0" borderId="2" xfId="18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26" fillId="0" borderId="0" xfId="0" applyFont="1" applyAlignment="1"/>
    <xf numFmtId="0" fontId="0" fillId="0" borderId="0" xfId="0" applyBorder="1" applyAlignment="1"/>
    <xf numFmtId="0" fontId="17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21" fontId="7" fillId="0" borderId="2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18" fontId="21" fillId="0" borderId="0" xfId="0" applyNumberFormat="1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9" fillId="6" borderId="2" xfId="13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7" fillId="6" borderId="2" xfId="2" applyFont="1" applyFill="1" applyBorder="1" applyAlignment="1">
      <alignment horizontal="center"/>
    </xf>
    <xf numFmtId="0" fontId="6" fillId="6" borderId="2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/>
    </xf>
    <xf numFmtId="18" fontId="8" fillId="6" borderId="2" xfId="0" applyNumberFormat="1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8" fillId="6" borderId="11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/>
    </xf>
    <xf numFmtId="0" fontId="10" fillId="6" borderId="2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6" borderId="2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6" fillId="6" borderId="4" xfId="0" applyNumberFormat="1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 vertical="center"/>
    </xf>
    <xf numFmtId="0" fontId="34" fillId="0" borderId="2" xfId="0" applyNumberFormat="1" applyFont="1" applyFill="1" applyBorder="1" applyAlignment="1">
      <alignment horizontal="center"/>
    </xf>
    <xf numFmtId="0" fontId="35" fillId="6" borderId="2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18" fontId="8" fillId="0" borderId="0" xfId="0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horizontal="center" vertical="center"/>
    </xf>
    <xf numFmtId="0" fontId="6" fillId="9" borderId="2" xfId="0" applyNumberFormat="1" applyFont="1" applyFill="1" applyBorder="1" applyAlignment="1">
      <alignment horizontal="center"/>
    </xf>
    <xf numFmtId="0" fontId="39" fillId="0" borderId="7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0" fontId="40" fillId="0" borderId="7" xfId="0" applyFont="1" applyFill="1" applyBorder="1" applyAlignment="1">
      <alignment horizontal="center" vertical="center"/>
    </xf>
    <xf numFmtId="0" fontId="34" fillId="10" borderId="2" xfId="0" applyNumberFormat="1" applyFont="1" applyFill="1" applyBorder="1" applyAlignment="1">
      <alignment horizontal="center"/>
    </xf>
    <xf numFmtId="0" fontId="6" fillId="10" borderId="2" xfId="0" applyNumberFormat="1" applyFont="1" applyFill="1" applyBorder="1" applyAlignment="1">
      <alignment horizontal="center"/>
    </xf>
    <xf numFmtId="0" fontId="7" fillId="10" borderId="2" xfId="0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horizontal="center" vertical="center"/>
    </xf>
    <xf numFmtId="0" fontId="10" fillId="10" borderId="2" xfId="0" applyFont="1" applyFill="1" applyBorder="1" applyAlignment="1">
      <alignment horizontal="center"/>
    </xf>
    <xf numFmtId="0" fontId="11" fillId="10" borderId="2" xfId="0" applyFont="1" applyFill="1" applyBorder="1" applyAlignment="1">
      <alignment horizontal="center"/>
    </xf>
    <xf numFmtId="0" fontId="6" fillId="11" borderId="2" xfId="0" applyNumberFormat="1" applyFont="1" applyFill="1" applyBorder="1" applyAlignment="1">
      <alignment horizontal="center"/>
    </xf>
    <xf numFmtId="0" fontId="7" fillId="12" borderId="2" xfId="0" applyFont="1" applyFill="1" applyBorder="1" applyAlignment="1">
      <alignment horizontal="center"/>
    </xf>
    <xf numFmtId="0" fontId="7" fillId="12" borderId="2" xfId="0" applyFont="1" applyFill="1" applyBorder="1" applyAlignment="1">
      <alignment horizontal="center" vertical="center"/>
    </xf>
    <xf numFmtId="0" fontId="15" fillId="12" borderId="2" xfId="0" applyFont="1" applyFill="1" applyBorder="1" applyAlignment="1">
      <alignment horizontal="center"/>
    </xf>
    <xf numFmtId="0" fontId="6" fillId="12" borderId="2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41" fillId="0" borderId="2" xfId="0" applyNumberFormat="1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5" fillId="16" borderId="2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18" borderId="2" xfId="0" applyFont="1" applyFill="1" applyBorder="1" applyAlignment="1">
      <alignment horizontal="center" vertical="center"/>
    </xf>
    <xf numFmtId="0" fontId="5" fillId="19" borderId="2" xfId="0" applyFont="1" applyFill="1" applyBorder="1" applyAlignment="1">
      <alignment horizontal="center" vertical="center"/>
    </xf>
    <xf numFmtId="0" fontId="5" fillId="21" borderId="2" xfId="0" applyFont="1" applyFill="1" applyBorder="1" applyAlignment="1">
      <alignment horizontal="center" vertical="center"/>
    </xf>
    <xf numFmtId="0" fontId="5" fillId="22" borderId="2" xfId="0" applyFont="1" applyFill="1" applyBorder="1" applyAlignment="1">
      <alignment horizontal="center" vertical="center"/>
    </xf>
    <xf numFmtId="0" fontId="5" fillId="23" borderId="2" xfId="0" applyFont="1" applyFill="1" applyBorder="1" applyAlignment="1">
      <alignment horizontal="center" vertical="center"/>
    </xf>
    <xf numFmtId="0" fontId="5" fillId="27" borderId="2" xfId="0" applyFont="1" applyFill="1" applyBorder="1" applyAlignment="1">
      <alignment horizontal="center" vertical="center"/>
    </xf>
    <xf numFmtId="0" fontId="5" fillId="28" borderId="2" xfId="0" applyFont="1" applyFill="1" applyBorder="1" applyAlignment="1">
      <alignment horizontal="center" vertical="center"/>
    </xf>
    <xf numFmtId="0" fontId="5" fillId="32" borderId="2" xfId="0" applyFont="1" applyFill="1" applyBorder="1" applyAlignment="1">
      <alignment horizontal="center" vertical="center"/>
    </xf>
    <xf numFmtId="0" fontId="5" fillId="33" borderId="2" xfId="0" applyFont="1" applyFill="1" applyBorder="1" applyAlignment="1">
      <alignment horizontal="center" vertical="center"/>
    </xf>
    <xf numFmtId="0" fontId="42" fillId="0" borderId="2" xfId="0" applyNumberFormat="1" applyFont="1" applyFill="1" applyBorder="1" applyAlignment="1">
      <alignment horizontal="center"/>
    </xf>
    <xf numFmtId="0" fontId="42" fillId="14" borderId="2" xfId="0" applyNumberFormat="1" applyFont="1" applyFill="1" applyBorder="1" applyAlignment="1">
      <alignment horizontal="center"/>
    </xf>
    <xf numFmtId="0" fontId="42" fillId="25" borderId="2" xfId="0" applyNumberFormat="1" applyFont="1" applyFill="1" applyBorder="1" applyAlignment="1">
      <alignment horizontal="center"/>
    </xf>
    <xf numFmtId="0" fontId="34" fillId="14" borderId="2" xfId="0" applyNumberFormat="1" applyFont="1" applyFill="1" applyBorder="1" applyAlignment="1">
      <alignment horizontal="center"/>
    </xf>
    <xf numFmtId="0" fontId="34" fillId="27" borderId="2" xfId="0" applyNumberFormat="1" applyFont="1" applyFill="1" applyBorder="1" applyAlignment="1">
      <alignment horizontal="center"/>
    </xf>
    <xf numFmtId="0" fontId="34" fillId="21" borderId="2" xfId="0" applyNumberFormat="1" applyFont="1" applyFill="1" applyBorder="1" applyAlignment="1">
      <alignment horizontal="center"/>
    </xf>
    <xf numFmtId="0" fontId="42" fillId="28" borderId="2" xfId="0" applyNumberFormat="1" applyFont="1" applyFill="1" applyBorder="1" applyAlignment="1">
      <alignment horizontal="center"/>
    </xf>
    <xf numFmtId="0" fontId="34" fillId="11" borderId="2" xfId="0" applyNumberFormat="1" applyFont="1" applyFill="1" applyBorder="1" applyAlignment="1">
      <alignment horizontal="center"/>
    </xf>
    <xf numFmtId="0" fontId="34" fillId="34" borderId="2" xfId="0" applyNumberFormat="1" applyFont="1" applyFill="1" applyBorder="1" applyAlignment="1">
      <alignment horizontal="center"/>
    </xf>
    <xf numFmtId="0" fontId="34" fillId="35" borderId="2" xfId="0" applyNumberFormat="1" applyFont="1" applyFill="1" applyBorder="1" applyAlignment="1">
      <alignment horizontal="center"/>
    </xf>
    <xf numFmtId="0" fontId="34" fillId="31" borderId="2" xfId="0" applyNumberFormat="1" applyFont="1" applyFill="1" applyBorder="1" applyAlignment="1">
      <alignment horizontal="center"/>
    </xf>
    <xf numFmtId="0" fontId="34" fillId="29" borderId="2" xfId="0" applyNumberFormat="1" applyFont="1" applyFill="1" applyBorder="1" applyAlignment="1">
      <alignment horizontal="center"/>
    </xf>
    <xf numFmtId="0" fontId="34" fillId="17" borderId="2" xfId="0" applyNumberFormat="1" applyFont="1" applyFill="1" applyBorder="1" applyAlignment="1">
      <alignment horizontal="center"/>
    </xf>
    <xf numFmtId="0" fontId="6" fillId="33" borderId="2" xfId="0" applyFont="1" applyFill="1" applyBorder="1" applyAlignment="1">
      <alignment horizontal="center"/>
    </xf>
    <xf numFmtId="0" fontId="7" fillId="33" borderId="3" xfId="0" applyFont="1" applyFill="1" applyBorder="1" applyAlignment="1">
      <alignment horizontal="center"/>
    </xf>
    <xf numFmtId="0" fontId="7" fillId="33" borderId="2" xfId="0" applyFont="1" applyFill="1" applyBorder="1" applyAlignment="1">
      <alignment horizontal="center" vertical="center"/>
    </xf>
    <xf numFmtId="0" fontId="7" fillId="33" borderId="2" xfId="2" applyFont="1" applyFill="1" applyBorder="1" applyAlignment="1">
      <alignment horizontal="center"/>
    </xf>
    <xf numFmtId="0" fontId="7" fillId="33" borderId="3" xfId="2" applyFont="1" applyFill="1" applyBorder="1" applyAlignment="1">
      <alignment horizontal="center"/>
    </xf>
    <xf numFmtId="0" fontId="9" fillId="33" borderId="2" xfId="13" applyFont="1" applyFill="1" applyBorder="1" applyAlignment="1">
      <alignment horizontal="center" vertical="center"/>
    </xf>
    <xf numFmtId="0" fontId="6" fillId="34" borderId="2" xfId="0" applyFont="1" applyFill="1" applyBorder="1" applyAlignment="1">
      <alignment horizontal="center"/>
    </xf>
    <xf numFmtId="0" fontId="7" fillId="34" borderId="2" xfId="0" applyFont="1" applyFill="1" applyBorder="1" applyAlignment="1">
      <alignment horizontal="center" vertical="center"/>
    </xf>
    <xf numFmtId="0" fontId="7" fillId="34" borderId="3" xfId="0" applyFont="1" applyFill="1" applyBorder="1" applyAlignment="1">
      <alignment horizontal="center"/>
    </xf>
    <xf numFmtId="0" fontId="9" fillId="34" borderId="2" xfId="13" applyFont="1" applyFill="1" applyBorder="1" applyAlignment="1">
      <alignment horizontal="center" vertical="center"/>
    </xf>
    <xf numFmtId="0" fontId="7" fillId="34" borderId="2" xfId="2" applyFont="1" applyFill="1" applyBorder="1" applyAlignment="1">
      <alignment horizontal="center"/>
    </xf>
    <xf numFmtId="0" fontId="7" fillId="35" borderId="3" xfId="0" applyFont="1" applyFill="1" applyBorder="1" applyAlignment="1">
      <alignment horizontal="center"/>
    </xf>
    <xf numFmtId="0" fontId="7" fillId="35" borderId="2" xfId="2" applyFont="1" applyFill="1" applyBorder="1" applyAlignment="1">
      <alignment horizontal="center"/>
    </xf>
    <xf numFmtId="0" fontId="7" fillId="21" borderId="2" xfId="2" applyFont="1" applyFill="1" applyBorder="1" applyAlignment="1">
      <alignment horizontal="center"/>
    </xf>
    <xf numFmtId="0" fontId="7" fillId="21" borderId="2" xfId="0" applyFont="1" applyFill="1" applyBorder="1" applyAlignment="1">
      <alignment horizontal="center"/>
    </xf>
    <xf numFmtId="0" fontId="7" fillId="21" borderId="2" xfId="0" applyFont="1" applyFill="1" applyBorder="1" applyAlignment="1">
      <alignment horizontal="center" vertical="center"/>
    </xf>
    <xf numFmtId="0" fontId="7" fillId="21" borderId="3" xfId="0" applyFont="1" applyFill="1" applyBorder="1" applyAlignment="1">
      <alignment horizontal="center"/>
    </xf>
    <xf numFmtId="0" fontId="6" fillId="21" borderId="2" xfId="0" applyFont="1" applyFill="1" applyBorder="1" applyAlignment="1">
      <alignment horizontal="center"/>
    </xf>
    <xf numFmtId="0" fontId="8" fillId="29" borderId="2" xfId="0" applyFont="1" applyFill="1" applyBorder="1" applyAlignment="1">
      <alignment horizontal="center"/>
    </xf>
    <xf numFmtId="0" fontId="7" fillId="29" borderId="2" xfId="0" applyFont="1" applyFill="1" applyBorder="1" applyAlignment="1">
      <alignment horizontal="center"/>
    </xf>
    <xf numFmtId="0" fontId="7" fillId="29" borderId="2" xfId="0" applyFont="1" applyFill="1" applyBorder="1" applyAlignment="1">
      <alignment horizontal="center" vertical="center"/>
    </xf>
    <xf numFmtId="0" fontId="9" fillId="29" borderId="2" xfId="13" applyFont="1" applyFill="1" applyBorder="1" applyAlignment="1">
      <alignment horizontal="center" vertical="center"/>
    </xf>
    <xf numFmtId="0" fontId="8" fillId="11" borderId="2" xfId="0" applyFont="1" applyFill="1" applyBorder="1" applyAlignment="1">
      <alignment horizontal="center"/>
    </xf>
    <xf numFmtId="0" fontId="9" fillId="11" borderId="2" xfId="13" applyFont="1" applyFill="1" applyBorder="1" applyAlignment="1">
      <alignment horizontal="center" vertical="center"/>
    </xf>
    <xf numFmtId="0" fontId="15" fillId="13" borderId="2" xfId="0" applyNumberFormat="1" applyFont="1" applyFill="1" applyBorder="1" applyAlignment="1">
      <alignment horizontal="center"/>
    </xf>
    <xf numFmtId="0" fontId="33" fillId="13" borderId="2" xfId="0" applyNumberFormat="1" applyFont="1" applyFill="1" applyBorder="1" applyAlignment="1">
      <alignment horizontal="center"/>
    </xf>
    <xf numFmtId="0" fontId="15" fillId="14" borderId="2" xfId="0" applyNumberFormat="1" applyFont="1" applyFill="1" applyBorder="1" applyAlignment="1">
      <alignment horizontal="center"/>
    </xf>
    <xf numFmtId="0" fontId="6" fillId="14" borderId="2" xfId="0" applyNumberFormat="1" applyFont="1" applyFill="1" applyBorder="1" applyAlignment="1">
      <alignment horizontal="center"/>
    </xf>
    <xf numFmtId="0" fontId="15" fillId="31" borderId="2" xfId="0" applyNumberFormat="1" applyFont="1" applyFill="1" applyBorder="1" applyAlignment="1">
      <alignment horizontal="center"/>
    </xf>
    <xf numFmtId="0" fontId="6" fillId="31" borderId="2" xfId="0" applyNumberFormat="1" applyFont="1" applyFill="1" applyBorder="1" applyAlignment="1">
      <alignment horizontal="center"/>
    </xf>
    <xf numFmtId="0" fontId="15" fillId="20" borderId="4" xfId="0" applyNumberFormat="1" applyFont="1" applyFill="1" applyBorder="1" applyAlignment="1">
      <alignment horizontal="center"/>
    </xf>
    <xf numFmtId="0" fontId="6" fillId="20" borderId="2" xfId="0" applyNumberFormat="1" applyFont="1" applyFill="1" applyBorder="1" applyAlignment="1">
      <alignment horizontal="center"/>
    </xf>
    <xf numFmtId="0" fontId="6" fillId="7" borderId="2" xfId="0" applyNumberFormat="1" applyFont="1" applyFill="1" applyBorder="1" applyAlignment="1">
      <alignment horizontal="center"/>
    </xf>
    <xf numFmtId="0" fontId="15" fillId="17" borderId="4" xfId="0" applyNumberFormat="1" applyFont="1" applyFill="1" applyBorder="1" applyAlignment="1">
      <alignment horizontal="center"/>
    </xf>
    <xf numFmtId="0" fontId="6" fillId="17" borderId="2" xfId="0" applyNumberFormat="1" applyFont="1" applyFill="1" applyBorder="1" applyAlignment="1">
      <alignment horizontal="center"/>
    </xf>
    <xf numFmtId="0" fontId="15" fillId="29" borderId="4" xfId="0" applyNumberFormat="1" applyFont="1" applyFill="1" applyBorder="1" applyAlignment="1">
      <alignment horizontal="center"/>
    </xf>
    <xf numFmtId="0" fontId="6" fillId="29" borderId="2" xfId="0" applyNumberFormat="1" applyFont="1" applyFill="1" applyBorder="1" applyAlignment="1">
      <alignment horizontal="center"/>
    </xf>
    <xf numFmtId="0" fontId="15" fillId="21" borderId="2" xfId="0" applyNumberFormat="1" applyFont="1" applyFill="1" applyBorder="1" applyAlignment="1">
      <alignment horizontal="center"/>
    </xf>
    <xf numFmtId="0" fontId="6" fillId="21" borderId="2" xfId="0" applyNumberFormat="1" applyFont="1" applyFill="1" applyBorder="1" applyAlignment="1">
      <alignment horizontal="center"/>
    </xf>
    <xf numFmtId="0" fontId="15" fillId="30" borderId="2" xfId="0" applyNumberFormat="1" applyFont="1" applyFill="1" applyBorder="1" applyAlignment="1">
      <alignment horizontal="center"/>
    </xf>
    <xf numFmtId="0" fontId="6" fillId="30" borderId="2" xfId="0" applyNumberFormat="1" applyFont="1" applyFill="1" applyBorder="1" applyAlignment="1">
      <alignment horizontal="center"/>
    </xf>
    <xf numFmtId="0" fontId="15" fillId="26" borderId="2" xfId="0" applyNumberFormat="1" applyFont="1" applyFill="1" applyBorder="1" applyAlignment="1">
      <alignment horizontal="center"/>
    </xf>
    <xf numFmtId="0" fontId="6" fillId="26" borderId="2" xfId="0" applyNumberFormat="1" applyFont="1" applyFill="1" applyBorder="1" applyAlignment="1">
      <alignment horizontal="center"/>
    </xf>
    <xf numFmtId="0" fontId="6" fillId="27" borderId="2" xfId="0" applyNumberFormat="1" applyFont="1" applyFill="1" applyBorder="1" applyAlignment="1">
      <alignment horizontal="center"/>
    </xf>
    <xf numFmtId="0" fontId="6" fillId="13" borderId="2" xfId="0" applyNumberFormat="1" applyFont="1" applyFill="1" applyBorder="1" applyAlignment="1">
      <alignment horizontal="center"/>
    </xf>
    <xf numFmtId="0" fontId="15" fillId="17" borderId="2" xfId="0" applyNumberFormat="1" applyFont="1" applyFill="1" applyBorder="1" applyAlignment="1">
      <alignment horizontal="center"/>
    </xf>
    <xf numFmtId="0" fontId="15" fillId="15" borderId="2" xfId="0" applyNumberFormat="1" applyFont="1" applyFill="1" applyBorder="1" applyAlignment="1">
      <alignment horizontal="center"/>
    </xf>
    <xf numFmtId="0" fontId="6" fillId="15" borderId="2" xfId="0" applyNumberFormat="1" applyFont="1" applyFill="1" applyBorder="1" applyAlignment="1">
      <alignment horizontal="center"/>
    </xf>
    <xf numFmtId="0" fontId="15" fillId="11" borderId="2" xfId="0" applyNumberFormat="1" applyFont="1" applyFill="1" applyBorder="1" applyAlignment="1">
      <alignment horizontal="center"/>
    </xf>
    <xf numFmtId="0" fontId="15" fillId="22" borderId="2" xfId="0" applyNumberFormat="1" applyFont="1" applyFill="1" applyBorder="1" applyAlignment="1">
      <alignment horizontal="center"/>
    </xf>
    <xf numFmtId="0" fontId="6" fillId="22" borderId="2" xfId="0" applyNumberFormat="1" applyFont="1" applyFill="1" applyBorder="1" applyAlignment="1">
      <alignment horizontal="center"/>
    </xf>
    <xf numFmtId="0" fontId="6" fillId="22" borderId="5" xfId="0" applyNumberFormat="1" applyFont="1" applyFill="1" applyBorder="1" applyAlignment="1">
      <alignment horizontal="center"/>
    </xf>
    <xf numFmtId="0" fontId="6" fillId="25" borderId="2" xfId="0" applyNumberFormat="1" applyFont="1" applyFill="1" applyBorder="1" applyAlignment="1">
      <alignment horizontal="center"/>
    </xf>
    <xf numFmtId="0" fontId="34" fillId="28" borderId="2" xfId="0" applyNumberFormat="1" applyFont="1" applyFill="1" applyBorder="1" applyAlignment="1">
      <alignment horizontal="center"/>
    </xf>
    <xf numFmtId="0" fontId="15" fillId="34" borderId="2" xfId="0" applyNumberFormat="1" applyFont="1" applyFill="1" applyBorder="1" applyAlignment="1">
      <alignment horizontal="center"/>
    </xf>
    <xf numFmtId="0" fontId="6" fillId="34" borderId="2" xfId="0" applyNumberFormat="1" applyFont="1" applyFill="1" applyBorder="1" applyAlignment="1">
      <alignment horizontal="center"/>
    </xf>
    <xf numFmtId="0" fontId="29" fillId="22" borderId="8" xfId="0" applyFont="1" applyFill="1" applyBorder="1" applyAlignment="1">
      <alignment horizontal="center"/>
    </xf>
    <xf numFmtId="0" fontId="29" fillId="34" borderId="8" xfId="0" applyFont="1" applyFill="1" applyBorder="1" applyAlignment="1">
      <alignment horizontal="center"/>
    </xf>
    <xf numFmtId="0" fontId="29" fillId="25" borderId="8" xfId="0" applyFont="1" applyFill="1" applyBorder="1" applyAlignment="1">
      <alignment horizontal="center"/>
    </xf>
    <xf numFmtId="0" fontId="29" fillId="7" borderId="8" xfId="0" applyFont="1" applyFill="1" applyBorder="1" applyAlignment="1">
      <alignment horizontal="center"/>
    </xf>
    <xf numFmtId="0" fontId="29" fillId="17" borderId="8" xfId="0" applyFont="1" applyFill="1" applyBorder="1" applyAlignment="1">
      <alignment horizontal="center"/>
    </xf>
    <xf numFmtId="0" fontId="29" fillId="35" borderId="8" xfId="0" applyFont="1" applyFill="1" applyBorder="1" applyAlignment="1">
      <alignment horizontal="center"/>
    </xf>
    <xf numFmtId="0" fontId="6" fillId="35" borderId="2" xfId="0" applyNumberFormat="1" applyFont="1" applyFill="1" applyBorder="1" applyAlignment="1">
      <alignment horizontal="center"/>
    </xf>
    <xf numFmtId="0" fontId="29" fillId="13" borderId="8" xfId="0" applyFont="1" applyFill="1" applyBorder="1" applyAlignment="1">
      <alignment horizontal="center"/>
    </xf>
    <xf numFmtId="0" fontId="29" fillId="16" borderId="8" xfId="0" applyFont="1" applyFill="1" applyBorder="1" applyAlignment="1">
      <alignment horizontal="center"/>
    </xf>
    <xf numFmtId="0" fontId="6" fillId="16" borderId="2" xfId="0" applyNumberFormat="1" applyFont="1" applyFill="1" applyBorder="1" applyAlignment="1">
      <alignment horizontal="center"/>
    </xf>
    <xf numFmtId="0" fontId="29" fillId="32" borderId="8" xfId="0" applyFont="1" applyFill="1" applyBorder="1" applyAlignment="1">
      <alignment horizontal="center"/>
    </xf>
    <xf numFmtId="0" fontId="6" fillId="32" borderId="2" xfId="0" applyNumberFormat="1" applyFont="1" applyFill="1" applyBorder="1" applyAlignment="1">
      <alignment horizontal="center"/>
    </xf>
    <xf numFmtId="0" fontId="29" fillId="7" borderId="2" xfId="0" applyFont="1" applyFill="1" applyBorder="1" applyAlignment="1">
      <alignment horizontal="center"/>
    </xf>
    <xf numFmtId="0" fontId="42" fillId="22" borderId="2" xfId="0" applyNumberFormat="1" applyFont="1" applyFill="1" applyBorder="1" applyAlignment="1">
      <alignment horizontal="center"/>
    </xf>
    <xf numFmtId="0" fontId="42" fillId="25" borderId="5" xfId="0" applyNumberFormat="1" applyFont="1" applyFill="1" applyBorder="1" applyAlignment="1">
      <alignment horizontal="center"/>
    </xf>
    <xf numFmtId="0" fontId="42" fillId="34" borderId="2" xfId="0" applyNumberFormat="1" applyFont="1" applyFill="1" applyBorder="1" applyAlignment="1">
      <alignment horizontal="center"/>
    </xf>
    <xf numFmtId="0" fontId="42" fillId="29" borderId="2" xfId="0" applyNumberFormat="1" applyFont="1" applyFill="1" applyBorder="1" applyAlignment="1">
      <alignment horizontal="center"/>
    </xf>
    <xf numFmtId="0" fontId="42" fillId="17" borderId="2" xfId="0" applyNumberFormat="1" applyFont="1" applyFill="1" applyBorder="1" applyAlignment="1">
      <alignment horizontal="center"/>
    </xf>
    <xf numFmtId="0" fontId="7" fillId="13" borderId="2" xfId="2" applyFont="1" applyFill="1" applyBorder="1" applyAlignment="1">
      <alignment horizontal="center"/>
    </xf>
    <xf numFmtId="0" fontId="32" fillId="25" borderId="2" xfId="0" applyNumberFormat="1" applyFont="1" applyFill="1" applyBorder="1" applyAlignment="1">
      <alignment horizontal="center"/>
    </xf>
    <xf numFmtId="0" fontId="42" fillId="36" borderId="2" xfId="0" applyNumberFormat="1" applyFont="1" applyFill="1" applyBorder="1" applyAlignment="1">
      <alignment horizontal="center"/>
    </xf>
    <xf numFmtId="0" fontId="42" fillId="33" borderId="2" xfId="0" applyNumberFormat="1" applyFont="1" applyFill="1" applyBorder="1" applyAlignment="1">
      <alignment horizontal="center"/>
    </xf>
    <xf numFmtId="0" fontId="33" fillId="0" borderId="2" xfId="0" applyNumberFormat="1" applyFont="1" applyFill="1" applyBorder="1" applyAlignment="1">
      <alignment horizontal="center"/>
    </xf>
    <xf numFmtId="0" fontId="32" fillId="13" borderId="2" xfId="0" applyNumberFormat="1" applyFont="1" applyFill="1" applyBorder="1" applyAlignment="1">
      <alignment horizontal="center"/>
    </xf>
    <xf numFmtId="0" fontId="34" fillId="24" borderId="2" xfId="0" applyNumberFormat="1" applyFont="1" applyFill="1" applyBorder="1" applyAlignment="1">
      <alignment horizontal="center"/>
    </xf>
    <xf numFmtId="0" fontId="45" fillId="0" borderId="2" xfId="0" applyFont="1" applyFill="1" applyBorder="1" applyAlignment="1">
      <alignment horizontal="center" vertical="center"/>
    </xf>
    <xf numFmtId="0" fontId="46" fillId="0" borderId="2" xfId="0" applyFont="1" applyFill="1" applyBorder="1" applyAlignment="1">
      <alignment horizontal="center" vertical="center"/>
    </xf>
    <xf numFmtId="0" fontId="45" fillId="6" borderId="2" xfId="0" applyFont="1" applyFill="1" applyBorder="1" applyAlignment="1">
      <alignment horizontal="center" vertical="center"/>
    </xf>
    <xf numFmtId="0" fontId="47" fillId="0" borderId="0" xfId="0" applyFont="1" applyAlignment="1"/>
    <xf numFmtId="0" fontId="48" fillId="24" borderId="2" xfId="0" applyNumberFormat="1" applyFont="1" applyFill="1" applyBorder="1" applyAlignment="1">
      <alignment horizontal="center"/>
    </xf>
    <xf numFmtId="0" fontId="42" fillId="37" borderId="2" xfId="0" applyNumberFormat="1" applyFont="1" applyFill="1" applyBorder="1" applyAlignment="1">
      <alignment horizontal="center"/>
    </xf>
    <xf numFmtId="0" fontId="6" fillId="37" borderId="2" xfId="0" applyNumberFormat="1" applyFont="1" applyFill="1" applyBorder="1" applyAlignment="1">
      <alignment horizontal="center"/>
    </xf>
    <xf numFmtId="0" fontId="34" fillId="37" borderId="2" xfId="0" applyNumberFormat="1" applyFont="1" applyFill="1" applyBorder="1" applyAlignment="1">
      <alignment horizontal="center"/>
    </xf>
    <xf numFmtId="0" fontId="8" fillId="37" borderId="3" xfId="0" applyFont="1" applyFill="1" applyBorder="1" applyAlignment="1">
      <alignment horizontal="center"/>
    </xf>
    <xf numFmtId="0" fontId="7" fillId="37" borderId="2" xfId="0" applyFont="1" applyFill="1" applyBorder="1" applyAlignment="1">
      <alignment horizontal="center"/>
    </xf>
    <xf numFmtId="21" fontId="7" fillId="37" borderId="2" xfId="0" applyNumberFormat="1" applyFont="1" applyFill="1" applyBorder="1" applyAlignment="1">
      <alignment horizontal="center"/>
    </xf>
    <xf numFmtId="0" fontId="49" fillId="33" borderId="2" xfId="0" applyFont="1" applyFill="1" applyBorder="1" applyAlignment="1">
      <alignment horizontal="center"/>
    </xf>
    <xf numFmtId="0" fontId="49" fillId="34" borderId="2" xfId="0" applyFont="1" applyFill="1" applyBorder="1" applyAlignment="1">
      <alignment horizontal="center"/>
    </xf>
    <xf numFmtId="0" fontId="21" fillId="34" borderId="2" xfId="0" applyFont="1" applyFill="1" applyBorder="1" applyAlignment="1">
      <alignment horizontal="center"/>
    </xf>
    <xf numFmtId="0" fontId="21" fillId="35" borderId="2" xfId="2" applyFont="1" applyFill="1" applyBorder="1" applyAlignment="1">
      <alignment horizontal="center"/>
    </xf>
    <xf numFmtId="0" fontId="21" fillId="21" borderId="2" xfId="2" applyFont="1" applyFill="1" applyBorder="1" applyAlignment="1">
      <alignment horizontal="center"/>
    </xf>
    <xf numFmtId="0" fontId="21" fillId="21" borderId="2" xfId="0" applyFont="1" applyFill="1" applyBorder="1" applyAlignment="1">
      <alignment horizontal="center"/>
    </xf>
    <xf numFmtId="0" fontId="49" fillId="21" borderId="2" xfId="0" applyFont="1" applyFill="1" applyBorder="1" applyAlignment="1">
      <alignment horizontal="center"/>
    </xf>
    <xf numFmtId="0" fontId="21" fillId="29" borderId="2" xfId="0" applyFont="1" applyFill="1" applyBorder="1" applyAlignment="1">
      <alignment horizontal="center"/>
    </xf>
    <xf numFmtId="0" fontId="49" fillId="6" borderId="2" xfId="0" applyNumberFormat="1" applyFont="1" applyFill="1" applyBorder="1" applyAlignment="1">
      <alignment horizontal="center"/>
    </xf>
    <xf numFmtId="0" fontId="21" fillId="29" borderId="2" xfId="2" applyFont="1" applyFill="1" applyBorder="1" applyAlignment="1">
      <alignment horizontal="center"/>
    </xf>
    <xf numFmtId="0" fontId="21" fillId="11" borderId="2" xfId="0" applyFont="1" applyFill="1" applyBorder="1" applyAlignment="1">
      <alignment horizontal="center"/>
    </xf>
    <xf numFmtId="0" fontId="21" fillId="11" borderId="2" xfId="2" applyFont="1" applyFill="1" applyBorder="1" applyAlignment="1">
      <alignment horizontal="center"/>
    </xf>
    <xf numFmtId="0" fontId="49" fillId="0" borderId="2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1" fillId="6" borderId="2" xfId="2" applyFont="1" applyFill="1" applyBorder="1" applyAlignment="1">
      <alignment horizontal="center"/>
    </xf>
    <xf numFmtId="0" fontId="21" fillId="6" borderId="3" xfId="0" applyFont="1" applyFill="1" applyBorder="1" applyAlignment="1">
      <alignment horizontal="center"/>
    </xf>
    <xf numFmtId="0" fontId="21" fillId="6" borderId="2" xfId="0" applyFont="1" applyFill="1" applyBorder="1" applyAlignment="1">
      <alignment horizontal="center" vertical="center"/>
    </xf>
    <xf numFmtId="0" fontId="49" fillId="6" borderId="2" xfId="0" applyFont="1" applyFill="1" applyBorder="1" applyAlignment="1">
      <alignment horizontal="center"/>
    </xf>
    <xf numFmtId="0" fontId="21" fillId="6" borderId="2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0" fontId="49" fillId="37" borderId="2" xfId="0" applyFont="1" applyFill="1" applyBorder="1" applyAlignment="1">
      <alignment horizontal="center"/>
    </xf>
    <xf numFmtId="18" fontId="3" fillId="0" borderId="2" xfId="0" applyNumberFormat="1" applyFont="1" applyFill="1" applyBorder="1" applyAlignment="1">
      <alignment horizontal="center"/>
    </xf>
    <xf numFmtId="0" fontId="8" fillId="38" borderId="2" xfId="0" applyFont="1" applyFill="1" applyBorder="1" applyAlignment="1">
      <alignment horizontal="center" vertical="center"/>
    </xf>
    <xf numFmtId="0" fontId="7" fillId="38" borderId="2" xfId="0" applyFont="1" applyFill="1" applyBorder="1" applyAlignment="1">
      <alignment horizontal="center" vertical="center"/>
    </xf>
    <xf numFmtId="0" fontId="6" fillId="38" borderId="2" xfId="0" applyFont="1" applyFill="1" applyBorder="1" applyAlignment="1">
      <alignment horizontal="center"/>
    </xf>
    <xf numFmtId="0" fontId="50" fillId="0" borderId="0" xfId="0" applyFont="1" applyAlignment="1">
      <alignment horizontal="center" vertical="center"/>
    </xf>
    <xf numFmtId="0" fontId="51" fillId="0" borderId="0" xfId="0" applyFont="1" applyAlignment="1"/>
    <xf numFmtId="0" fontId="26" fillId="0" borderId="0" xfId="0" applyFont="1" applyFill="1" applyBorder="1" applyAlignment="1">
      <alignment horizontal="left" vertical="center"/>
    </xf>
    <xf numFmtId="0" fontId="52" fillId="0" borderId="0" xfId="0" applyFont="1" applyFill="1" applyBorder="1" applyAlignment="1">
      <alignment horizontal="left" vertical="center"/>
    </xf>
    <xf numFmtId="0" fontId="4" fillId="8" borderId="0" xfId="0" applyFont="1" applyFill="1" applyAlignment="1">
      <alignment horizontal="center" vertical="center"/>
    </xf>
    <xf numFmtId="0" fontId="4" fillId="25" borderId="1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2" fillId="25" borderId="6" xfId="0" applyFont="1" applyFill="1" applyBorder="1" applyAlignment="1">
      <alignment horizontal="center" vertical="center"/>
    </xf>
    <xf numFmtId="0" fontId="12" fillId="25" borderId="7" xfId="0" applyFont="1" applyFill="1" applyBorder="1" applyAlignment="1">
      <alignment horizontal="center" vertical="center"/>
    </xf>
    <xf numFmtId="0" fontId="12" fillId="25" borderId="8" xfId="0" applyFont="1" applyFill="1" applyBorder="1" applyAlignment="1">
      <alignment horizontal="center" vertical="center"/>
    </xf>
    <xf numFmtId="0" fontId="12" fillId="25" borderId="1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/>
    </xf>
    <xf numFmtId="0" fontId="23" fillId="0" borderId="17" xfId="0" applyFont="1" applyFill="1" applyBorder="1" applyAlignment="1">
      <alignment horizontal="left"/>
    </xf>
    <xf numFmtId="0" fontId="23" fillId="0" borderId="15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2" fillId="25" borderId="2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horizontal="center" vertical="center"/>
    </xf>
    <xf numFmtId="0" fontId="29" fillId="0" borderId="16" xfId="0" applyFont="1" applyFill="1" applyBorder="1" applyAlignment="1">
      <alignment horizontal="center" vertical="center"/>
    </xf>
    <xf numFmtId="0" fontId="4" fillId="31" borderId="13" xfId="0" applyFont="1" applyFill="1" applyBorder="1" applyAlignment="1">
      <alignment horizontal="center" vertical="center"/>
    </xf>
  </cellXfs>
  <cellStyles count="20">
    <cellStyle name="Normal" xfId="0" builtinId="0"/>
    <cellStyle name="Normal 10" xfId="4"/>
    <cellStyle name="Normal 11" xfId="3"/>
    <cellStyle name="Normal 2" xfId="2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4 2" xfId="11"/>
    <cellStyle name="Normal 4 3" xfId="12"/>
    <cellStyle name="Normal 5" xfId="13"/>
    <cellStyle name="Normal 5 2" xfId="15"/>
    <cellStyle name="Normal 5 3" xfId="17"/>
    <cellStyle name="Normal 6" xfId="18"/>
    <cellStyle name="Normal 6 2" xfId="1"/>
    <cellStyle name="Normal 7" xfId="14"/>
    <cellStyle name="Normal 8" xfId="16"/>
    <cellStyle name="Normal 9" xfId="19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1200151</xdr:colOff>
      <xdr:row>0</xdr:row>
      <xdr:rowOff>181430</xdr:rowOff>
    </xdr:from>
    <xdr:ext cx="3335564" cy="2866571"/>
    <xdr:pic>
      <xdr:nvPicPr>
        <xdr:cNvPr id="2" name="Picture 2" descr="UMT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1" y="181430"/>
          <a:ext cx="3335564" cy="2866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1200151</xdr:colOff>
      <xdr:row>0</xdr:row>
      <xdr:rowOff>181430</xdr:rowOff>
    </xdr:from>
    <xdr:ext cx="3335564" cy="2866571"/>
    <xdr:pic>
      <xdr:nvPicPr>
        <xdr:cNvPr id="2" name="Picture 2" descr="UMT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1" y="181430"/>
          <a:ext cx="3335564" cy="2866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786278</xdr:colOff>
      <xdr:row>0</xdr:row>
      <xdr:rowOff>212680</xdr:rowOff>
    </xdr:from>
    <xdr:to>
      <xdr:col>0</xdr:col>
      <xdr:colOff>2368378</xdr:colOff>
      <xdr:row>1</xdr:row>
      <xdr:rowOff>901015</xdr:rowOff>
    </xdr:to>
    <xdr:pic>
      <xdr:nvPicPr>
        <xdr:cNvPr id="2" name="Picture 2" descr="UMT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278" y="212680"/>
          <a:ext cx="1582100" cy="1872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33"/>
  <sheetViews>
    <sheetView topLeftCell="D70" zoomScale="25" zoomScaleNormal="25" workbookViewId="0">
      <selection activeCell="D102" sqref="D102"/>
    </sheetView>
  </sheetViews>
  <sheetFormatPr defaultColWidth="9" defaultRowHeight="26.25"/>
  <cols>
    <col min="1" max="1" width="37.28515625" customWidth="1"/>
    <col min="2" max="2" width="68.35546875" bestFit="1" customWidth="1"/>
    <col min="3" max="3" width="31.92578125" customWidth="1"/>
    <col min="4" max="4" width="115.5" bestFit="1" customWidth="1"/>
    <col min="5" max="5" width="18.5703125" customWidth="1"/>
    <col min="6" max="6" width="46" customWidth="1"/>
    <col min="7" max="7" width="23" customWidth="1"/>
    <col min="8" max="8" width="16.28515625" customWidth="1"/>
    <col min="9" max="9" width="56.140625" customWidth="1"/>
    <col min="10" max="10" width="26.28515625" customWidth="1"/>
    <col min="11" max="11" width="16.42578125" customWidth="1"/>
    <col min="12" max="12" width="15.640625" customWidth="1"/>
    <col min="13" max="13" width="15.35546875" customWidth="1"/>
    <col min="14" max="14" width="18.78515625" customWidth="1"/>
    <col min="15" max="15" width="19.42578125" customWidth="1"/>
    <col min="16" max="16" width="9.2109375" customWidth="1"/>
  </cols>
  <sheetData>
    <row r="1" spans="1:16" ht="152.25" customHeight="1">
      <c r="A1" s="259" t="s">
        <v>0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</row>
    <row r="2" spans="1:16" ht="92.25">
      <c r="A2" s="260" t="s">
        <v>301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</row>
    <row r="3" spans="1:16" ht="72" customHeight="1">
      <c r="A3" s="116" t="s">
        <v>1</v>
      </c>
      <c r="B3" s="113" t="s">
        <v>20</v>
      </c>
      <c r="C3" s="114" t="s">
        <v>21</v>
      </c>
      <c r="D3" s="112" t="s">
        <v>22</v>
      </c>
      <c r="E3" s="117" t="s">
        <v>23</v>
      </c>
      <c r="F3" s="119" t="s">
        <v>24</v>
      </c>
      <c r="G3" s="120" t="s">
        <v>25</v>
      </c>
      <c r="H3" s="121" t="s">
        <v>26</v>
      </c>
      <c r="I3" s="115" t="s">
        <v>27</v>
      </c>
      <c r="J3" s="124" t="s">
        <v>28</v>
      </c>
      <c r="K3" s="122" t="s">
        <v>29</v>
      </c>
      <c r="L3" s="118" t="s">
        <v>30</v>
      </c>
      <c r="M3" s="120" t="s">
        <v>31</v>
      </c>
      <c r="N3" s="112" t="s">
        <v>32</v>
      </c>
      <c r="O3" s="115" t="s">
        <v>33</v>
      </c>
      <c r="P3" s="123" t="s">
        <v>34</v>
      </c>
    </row>
    <row r="4" spans="1:16" ht="26.25" customHeight="1">
      <c r="A4" s="266" t="s">
        <v>35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</row>
    <row r="5" spans="1:16" ht="26.25" customHeight="1">
      <c r="A5" s="268"/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</row>
    <row r="6" spans="1:16" ht="54.75" customHeight="1">
      <c r="A6" s="261" t="s">
        <v>36</v>
      </c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3"/>
    </row>
    <row r="7" spans="1:16" ht="15.75" customHeight="1">
      <c r="A7" s="270"/>
      <c r="B7" s="271"/>
      <c r="C7" s="271"/>
      <c r="D7" s="271"/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71"/>
      <c r="P7" s="271"/>
    </row>
    <row r="8" spans="1:16" ht="26.25" customHeight="1">
      <c r="A8" s="264" t="s">
        <v>319</v>
      </c>
      <c r="B8" s="265"/>
      <c r="C8" s="265"/>
      <c r="D8" s="265"/>
      <c r="E8" s="265"/>
      <c r="F8" s="265"/>
      <c r="G8" s="265"/>
      <c r="H8" s="265"/>
      <c r="I8" s="265"/>
      <c r="J8" s="265"/>
      <c r="K8" s="265"/>
      <c r="L8" s="265"/>
      <c r="M8" s="265"/>
      <c r="N8" s="265"/>
      <c r="O8" s="265"/>
      <c r="P8" s="265"/>
    </row>
    <row r="9" spans="1:16" ht="26.25" customHeight="1">
      <c r="A9" s="270"/>
      <c r="B9" s="271"/>
      <c r="C9" s="271"/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</row>
    <row r="10" spans="1:16" ht="51" customHeight="1">
      <c r="A10" s="166" t="s">
        <v>40</v>
      </c>
      <c r="B10" s="88" t="s">
        <v>2</v>
      </c>
      <c r="C10" s="1" t="s">
        <v>39</v>
      </c>
      <c r="D10" s="207" t="s">
        <v>302</v>
      </c>
      <c r="E10" s="1" t="s">
        <v>37</v>
      </c>
      <c r="F10" s="88" t="s">
        <v>701</v>
      </c>
      <c r="G10" s="1">
        <v>42</v>
      </c>
      <c r="H10" s="1">
        <v>3</v>
      </c>
      <c r="I10" s="88" t="s">
        <v>574</v>
      </c>
      <c r="J10" s="230" t="s">
        <v>1009</v>
      </c>
      <c r="K10" s="139"/>
      <c r="L10" s="139">
        <v>5</v>
      </c>
      <c r="M10" s="139"/>
      <c r="N10" s="139">
        <v>4</v>
      </c>
      <c r="O10" s="139"/>
      <c r="P10" s="139"/>
    </row>
    <row r="11" spans="1:16" ht="51" customHeight="1">
      <c r="A11" s="167" t="s">
        <v>40</v>
      </c>
      <c r="B11" s="88" t="s">
        <v>2</v>
      </c>
      <c r="C11" s="1" t="s">
        <v>318</v>
      </c>
      <c r="D11" s="207" t="s">
        <v>303</v>
      </c>
      <c r="E11" s="1" t="s">
        <v>37</v>
      </c>
      <c r="F11" s="88" t="s">
        <v>711</v>
      </c>
      <c r="G11" s="1">
        <v>34</v>
      </c>
      <c r="H11" s="1">
        <v>3</v>
      </c>
      <c r="I11" s="88" t="s">
        <v>577</v>
      </c>
      <c r="J11" s="230" t="s">
        <v>708</v>
      </c>
      <c r="K11" s="140">
        <v>5</v>
      </c>
      <c r="L11" s="139"/>
      <c r="M11" s="139"/>
      <c r="N11" s="140"/>
      <c r="O11" s="139">
        <v>3</v>
      </c>
      <c r="P11" s="140"/>
    </row>
    <row r="12" spans="1:16" ht="51" customHeight="1">
      <c r="A12" s="167" t="s">
        <v>40</v>
      </c>
      <c r="B12" s="88" t="s">
        <v>580</v>
      </c>
      <c r="C12" s="1" t="s">
        <v>304</v>
      </c>
      <c r="D12" s="207" t="s">
        <v>305</v>
      </c>
      <c r="E12" s="1" t="s">
        <v>37</v>
      </c>
      <c r="F12" s="88" t="s">
        <v>712</v>
      </c>
      <c r="G12" s="1">
        <f>16+3</f>
        <v>19</v>
      </c>
      <c r="H12" s="1">
        <v>3</v>
      </c>
      <c r="I12" s="88" t="s">
        <v>713</v>
      </c>
      <c r="J12" s="218" t="s">
        <v>1010</v>
      </c>
      <c r="K12" s="141"/>
      <c r="L12" s="141"/>
      <c r="M12" s="141"/>
      <c r="N12" s="141"/>
      <c r="O12" s="218" t="s">
        <v>38</v>
      </c>
      <c r="P12" s="142"/>
    </row>
    <row r="13" spans="1:16" ht="51" customHeight="1">
      <c r="A13" s="167" t="s">
        <v>42</v>
      </c>
      <c r="B13" s="88" t="s">
        <v>580</v>
      </c>
      <c r="C13" s="1" t="s">
        <v>306</v>
      </c>
      <c r="D13" s="207" t="s">
        <v>307</v>
      </c>
      <c r="E13" s="1" t="s">
        <v>37</v>
      </c>
      <c r="F13" s="88" t="s">
        <v>730</v>
      </c>
      <c r="G13" s="111">
        <f>26+13</f>
        <v>39</v>
      </c>
      <c r="H13" s="1">
        <v>3</v>
      </c>
      <c r="I13" s="88" t="s">
        <v>713</v>
      </c>
      <c r="J13" s="218" t="s">
        <v>1007</v>
      </c>
      <c r="K13" s="138"/>
      <c r="L13" s="141"/>
      <c r="M13" s="141"/>
      <c r="N13" s="218" t="s">
        <v>38</v>
      </c>
      <c r="O13" s="141"/>
      <c r="P13" s="141"/>
    </row>
    <row r="14" spans="1:16" ht="51" customHeight="1">
      <c r="A14" s="167" t="s">
        <v>40</v>
      </c>
      <c r="B14" s="88" t="s">
        <v>580</v>
      </c>
      <c r="C14" s="1" t="s">
        <v>316</v>
      </c>
      <c r="D14" s="207" t="s">
        <v>309</v>
      </c>
      <c r="E14" s="1" t="s">
        <v>37</v>
      </c>
      <c r="F14" s="88" t="s">
        <v>732</v>
      </c>
      <c r="G14" s="1">
        <v>29</v>
      </c>
      <c r="H14" s="1">
        <v>3</v>
      </c>
      <c r="I14" s="88" t="s">
        <v>713</v>
      </c>
      <c r="J14" s="218" t="s">
        <v>1011</v>
      </c>
      <c r="K14" s="141" t="s">
        <v>38</v>
      </c>
      <c r="L14" s="141"/>
      <c r="M14" s="141"/>
      <c r="N14" s="141"/>
      <c r="O14" s="141"/>
      <c r="P14" s="141"/>
    </row>
    <row r="15" spans="1:16" ht="51" customHeight="1">
      <c r="A15" s="167" t="s">
        <v>40</v>
      </c>
      <c r="B15" s="88" t="s">
        <v>580</v>
      </c>
      <c r="C15" s="1" t="s">
        <v>317</v>
      </c>
      <c r="D15" s="207" t="s">
        <v>311</v>
      </c>
      <c r="E15" s="1" t="s">
        <v>37</v>
      </c>
      <c r="F15" s="88" t="s">
        <v>733</v>
      </c>
      <c r="G15" s="1">
        <v>10</v>
      </c>
      <c r="H15" s="1">
        <v>3</v>
      </c>
      <c r="I15" s="88" t="s">
        <v>738</v>
      </c>
      <c r="J15" s="230" t="s">
        <v>1014</v>
      </c>
      <c r="K15" s="138"/>
      <c r="L15" s="143" t="s">
        <v>38</v>
      </c>
      <c r="M15" s="143"/>
      <c r="N15" s="143"/>
      <c r="O15" s="143"/>
      <c r="P15" s="143"/>
    </row>
    <row r="16" spans="1:16" ht="51" customHeight="1">
      <c r="A16" s="167" t="s">
        <v>40</v>
      </c>
      <c r="B16" s="88" t="s">
        <v>744</v>
      </c>
      <c r="C16" s="88" t="s">
        <v>312</v>
      </c>
      <c r="D16" s="207" t="s">
        <v>313</v>
      </c>
      <c r="E16" s="1" t="s">
        <v>37</v>
      </c>
      <c r="F16" s="88" t="s">
        <v>739</v>
      </c>
      <c r="G16" s="68">
        <f>11+2+9+42</f>
        <v>64</v>
      </c>
      <c r="H16" s="1">
        <v>3</v>
      </c>
      <c r="I16" s="88" t="s">
        <v>748</v>
      </c>
      <c r="J16" s="218" t="s">
        <v>1008</v>
      </c>
      <c r="K16" s="218" t="s">
        <v>593</v>
      </c>
      <c r="L16" s="143"/>
      <c r="M16" s="143"/>
      <c r="N16" s="143"/>
      <c r="O16" s="143"/>
      <c r="P16" s="143"/>
    </row>
    <row r="17" spans="1:16" ht="51" customHeight="1">
      <c r="A17" s="167" t="s">
        <v>40</v>
      </c>
      <c r="B17" s="88" t="s">
        <v>719</v>
      </c>
      <c r="C17" s="1" t="s">
        <v>314</v>
      </c>
      <c r="D17" s="207" t="s">
        <v>315</v>
      </c>
      <c r="E17" s="6" t="s">
        <v>37</v>
      </c>
      <c r="F17" s="88" t="s">
        <v>718</v>
      </c>
      <c r="G17" s="68">
        <v>35</v>
      </c>
      <c r="H17" s="1">
        <v>3</v>
      </c>
      <c r="I17" s="88" t="s">
        <v>722</v>
      </c>
      <c r="J17" s="218" t="s">
        <v>1010</v>
      </c>
      <c r="K17" s="138"/>
      <c r="L17" s="143"/>
      <c r="M17" s="143" t="s">
        <v>594</v>
      </c>
      <c r="N17" s="143"/>
      <c r="O17" s="143"/>
      <c r="P17" s="143"/>
    </row>
    <row r="18" spans="1:16" ht="51" customHeight="1">
      <c r="A18" s="167" t="s">
        <v>40</v>
      </c>
      <c r="B18" s="88" t="s">
        <v>805</v>
      </c>
      <c r="C18" s="1" t="s">
        <v>44</v>
      </c>
      <c r="D18" s="207" t="s">
        <v>339</v>
      </c>
      <c r="E18" s="1" t="s">
        <v>37</v>
      </c>
      <c r="F18" s="88" t="s">
        <v>765</v>
      </c>
      <c r="G18" s="1">
        <v>25</v>
      </c>
      <c r="H18" s="1">
        <v>3</v>
      </c>
      <c r="I18" s="88" t="s">
        <v>807</v>
      </c>
      <c r="J18" s="230" t="s">
        <v>1011</v>
      </c>
      <c r="K18" s="138"/>
      <c r="L18" s="143">
        <v>2</v>
      </c>
      <c r="M18" s="143">
        <v>2</v>
      </c>
      <c r="N18" s="143"/>
      <c r="O18" s="143"/>
      <c r="P18" s="143"/>
    </row>
    <row r="19" spans="1:16" ht="51" customHeight="1">
      <c r="A19" s="167" t="s">
        <v>40</v>
      </c>
      <c r="B19" s="88" t="s">
        <v>766</v>
      </c>
      <c r="C19" s="1" t="s">
        <v>46</v>
      </c>
      <c r="D19" s="207" t="s">
        <v>320</v>
      </c>
      <c r="E19" s="1" t="s">
        <v>37</v>
      </c>
      <c r="F19" s="88" t="s">
        <v>733</v>
      </c>
      <c r="G19" s="7">
        <v>32</v>
      </c>
      <c r="H19" s="1">
        <v>3</v>
      </c>
      <c r="I19" s="88" t="s">
        <v>767</v>
      </c>
      <c r="J19" s="230" t="s">
        <v>1010</v>
      </c>
      <c r="K19" s="138"/>
      <c r="L19" s="150" t="s">
        <v>593</v>
      </c>
      <c r="M19" s="143"/>
      <c r="N19" s="143"/>
      <c r="O19" s="143"/>
      <c r="P19" s="143"/>
    </row>
    <row r="20" spans="1:16" ht="51" customHeight="1">
      <c r="A20" s="167" t="s">
        <v>40</v>
      </c>
      <c r="B20" s="88" t="s">
        <v>811</v>
      </c>
      <c r="C20" s="1"/>
      <c r="D20" s="207" t="s">
        <v>321</v>
      </c>
      <c r="E20" s="1" t="s">
        <v>37</v>
      </c>
      <c r="F20" s="88" t="s">
        <v>718</v>
      </c>
      <c r="G20" s="68">
        <v>48</v>
      </c>
      <c r="H20" s="4">
        <v>3</v>
      </c>
      <c r="I20" s="88" t="s">
        <v>813</v>
      </c>
      <c r="J20" s="218" t="s">
        <v>1007</v>
      </c>
      <c r="K20" s="138"/>
      <c r="L20" s="143"/>
      <c r="M20" s="143" t="s">
        <v>598</v>
      </c>
      <c r="N20" s="143"/>
      <c r="O20" s="143"/>
      <c r="P20" s="143"/>
    </row>
    <row r="21" spans="1:16" ht="51" customHeight="1">
      <c r="A21" s="167" t="s">
        <v>40</v>
      </c>
      <c r="B21" s="88" t="s">
        <v>618</v>
      </c>
      <c r="C21" s="1" t="s">
        <v>69</v>
      </c>
      <c r="D21" s="207" t="s">
        <v>62</v>
      </c>
      <c r="E21" s="1" t="s">
        <v>37</v>
      </c>
      <c r="F21" s="88" t="s">
        <v>786</v>
      </c>
      <c r="G21" s="111" t="s">
        <v>868</v>
      </c>
      <c r="H21" s="1">
        <v>3</v>
      </c>
      <c r="I21" s="88" t="s">
        <v>869</v>
      </c>
      <c r="J21" s="218" t="s">
        <v>1012</v>
      </c>
      <c r="K21" s="138"/>
      <c r="L21" s="218">
        <v>2</v>
      </c>
      <c r="M21" s="143"/>
      <c r="N21" s="218"/>
      <c r="O21" s="143">
        <v>3</v>
      </c>
      <c r="P21" s="143"/>
    </row>
    <row r="22" spans="1:16" ht="51" customHeight="1">
      <c r="A22" s="167" t="s">
        <v>40</v>
      </c>
      <c r="B22" s="88" t="s">
        <v>995</v>
      </c>
      <c r="C22" s="88" t="s">
        <v>43</v>
      </c>
      <c r="D22" s="125" t="s">
        <v>325</v>
      </c>
      <c r="E22" s="68" t="s">
        <v>37</v>
      </c>
      <c r="F22" s="88" t="s">
        <v>619</v>
      </c>
      <c r="G22" s="60">
        <v>47</v>
      </c>
      <c r="H22" s="1">
        <v>3</v>
      </c>
      <c r="I22" s="88" t="s">
        <v>994</v>
      </c>
      <c r="J22" s="218" t="s">
        <v>1007</v>
      </c>
      <c r="K22" s="149"/>
      <c r="L22" s="218">
        <v>2</v>
      </c>
      <c r="M22" s="149"/>
      <c r="N22" s="149"/>
      <c r="O22" s="149">
        <v>5</v>
      </c>
      <c r="P22" s="149"/>
    </row>
    <row r="23" spans="1:16" ht="26.25" customHeight="1">
      <c r="A23" s="264" t="s">
        <v>324</v>
      </c>
      <c r="B23" s="265"/>
      <c r="C23" s="265"/>
      <c r="D23" s="265"/>
      <c r="E23" s="265"/>
      <c r="F23" s="265"/>
      <c r="G23" s="265"/>
      <c r="H23" s="265"/>
      <c r="I23" s="265"/>
      <c r="J23" s="265"/>
      <c r="K23" s="265"/>
      <c r="L23" s="265"/>
      <c r="M23" s="265"/>
      <c r="N23" s="265"/>
      <c r="O23" s="265"/>
      <c r="P23" s="265"/>
    </row>
    <row r="24" spans="1:16" ht="26.25" customHeight="1">
      <c r="A24" s="270"/>
      <c r="B24" s="271"/>
      <c r="C24" s="271"/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</row>
    <row r="25" spans="1:16" ht="51" customHeight="1">
      <c r="A25" s="168" t="s">
        <v>47</v>
      </c>
      <c r="B25" s="88" t="s">
        <v>2</v>
      </c>
      <c r="C25" s="1" t="s">
        <v>39</v>
      </c>
      <c r="D25" s="125" t="s">
        <v>302</v>
      </c>
      <c r="E25" s="68" t="s">
        <v>37</v>
      </c>
      <c r="F25" s="88" t="s">
        <v>701</v>
      </c>
      <c r="G25" s="7">
        <v>42</v>
      </c>
      <c r="H25" s="1">
        <v>3</v>
      </c>
      <c r="I25" s="88" t="s">
        <v>575</v>
      </c>
      <c r="J25" s="231" t="s">
        <v>1009</v>
      </c>
      <c r="K25" s="145"/>
      <c r="L25" s="145">
        <v>5</v>
      </c>
      <c r="M25" s="146"/>
      <c r="N25" s="145">
        <v>4</v>
      </c>
      <c r="O25" s="145"/>
      <c r="P25" s="145"/>
    </row>
    <row r="26" spans="1:16" ht="63.75" customHeight="1">
      <c r="A26" s="169" t="s">
        <v>51</v>
      </c>
      <c r="B26" s="88" t="s">
        <v>766</v>
      </c>
      <c r="C26" s="1" t="s">
        <v>46</v>
      </c>
      <c r="D26" s="125" t="s">
        <v>320</v>
      </c>
      <c r="E26" s="1" t="s">
        <v>37</v>
      </c>
      <c r="F26" s="88" t="s">
        <v>733</v>
      </c>
      <c r="G26" s="7">
        <v>32</v>
      </c>
      <c r="H26" s="1">
        <v>3</v>
      </c>
      <c r="I26" s="88" t="s">
        <v>770</v>
      </c>
      <c r="J26" s="230" t="s">
        <v>1010</v>
      </c>
      <c r="K26" s="144"/>
      <c r="L26" s="150" t="s">
        <v>593</v>
      </c>
      <c r="M26" s="144"/>
      <c r="N26" s="144"/>
      <c r="O26" s="144"/>
      <c r="P26" s="144"/>
    </row>
    <row r="27" spans="1:16" ht="51" customHeight="1">
      <c r="A27" s="169" t="s">
        <v>51</v>
      </c>
      <c r="B27" s="88" t="s">
        <v>774</v>
      </c>
      <c r="C27" s="1" t="s">
        <v>322</v>
      </c>
      <c r="D27" s="215" t="s">
        <v>773</v>
      </c>
      <c r="E27" s="88" t="s">
        <v>37</v>
      </c>
      <c r="F27" s="88" t="s">
        <v>733</v>
      </c>
      <c r="G27" s="111">
        <v>56</v>
      </c>
      <c r="H27" s="1">
        <v>3</v>
      </c>
      <c r="I27" s="88" t="s">
        <v>777</v>
      </c>
      <c r="J27" s="218" t="s">
        <v>1007</v>
      </c>
      <c r="K27" s="144"/>
      <c r="L27" s="144"/>
      <c r="M27" s="144"/>
      <c r="N27" s="144"/>
      <c r="O27" s="218" t="s">
        <v>598</v>
      </c>
      <c r="P27" s="148"/>
    </row>
    <row r="28" spans="1:16" ht="51" customHeight="1">
      <c r="A28" s="169" t="s">
        <v>51</v>
      </c>
      <c r="B28" s="88" t="s">
        <v>811</v>
      </c>
      <c r="C28" s="1" t="s">
        <v>323</v>
      </c>
      <c r="D28" s="125" t="s">
        <v>321</v>
      </c>
      <c r="E28" s="68" t="s">
        <v>37</v>
      </c>
      <c r="F28" s="88" t="s">
        <v>718</v>
      </c>
      <c r="G28" s="68">
        <v>48</v>
      </c>
      <c r="H28" s="4">
        <v>3</v>
      </c>
      <c r="I28" s="88" t="s">
        <v>814</v>
      </c>
      <c r="J28" s="218" t="s">
        <v>1007</v>
      </c>
      <c r="K28" s="144"/>
      <c r="L28" s="147"/>
      <c r="M28" s="147" t="s">
        <v>598</v>
      </c>
      <c r="N28" s="147"/>
      <c r="O28" s="144"/>
      <c r="P28" s="148"/>
    </row>
    <row r="29" spans="1:16" ht="51" customHeight="1">
      <c r="A29" s="169" t="s">
        <v>51</v>
      </c>
      <c r="B29" s="88" t="s">
        <v>833</v>
      </c>
      <c r="C29" s="1" t="s">
        <v>41</v>
      </c>
      <c r="D29" s="125" t="s">
        <v>832</v>
      </c>
      <c r="E29" s="68" t="s">
        <v>37</v>
      </c>
      <c r="F29" s="88" t="s">
        <v>712</v>
      </c>
      <c r="G29" s="7">
        <v>32</v>
      </c>
      <c r="H29" s="1">
        <v>3</v>
      </c>
      <c r="I29" s="88" t="s">
        <v>834</v>
      </c>
      <c r="J29" s="232" t="s">
        <v>1010</v>
      </c>
      <c r="K29" s="144" t="s">
        <v>38</v>
      </c>
      <c r="L29" s="144"/>
      <c r="M29" s="144"/>
      <c r="N29" s="147"/>
      <c r="O29" s="144"/>
      <c r="P29" s="148"/>
    </row>
    <row r="30" spans="1:16" ht="26.25" customHeight="1">
      <c r="A30" s="264" t="s">
        <v>58</v>
      </c>
      <c r="B30" s="265"/>
      <c r="C30" s="265"/>
      <c r="D30" s="265"/>
      <c r="E30" s="265"/>
      <c r="F30" s="265"/>
      <c r="G30" s="265"/>
      <c r="H30" s="265"/>
      <c r="I30" s="265"/>
      <c r="J30" s="265"/>
      <c r="K30" s="265"/>
      <c r="L30" s="265"/>
      <c r="M30" s="265"/>
      <c r="N30" s="265"/>
      <c r="O30" s="265"/>
      <c r="P30" s="265"/>
    </row>
    <row r="31" spans="1:16" ht="26.25" customHeight="1">
      <c r="A31" s="270"/>
      <c r="B31" s="271"/>
      <c r="C31" s="271"/>
      <c r="D31" s="271"/>
      <c r="E31" s="271"/>
      <c r="F31" s="271"/>
      <c r="G31" s="271"/>
      <c r="H31" s="271"/>
      <c r="I31" s="271"/>
      <c r="J31" s="271"/>
      <c r="K31" s="271"/>
      <c r="L31" s="271"/>
      <c r="M31" s="271"/>
      <c r="N31" s="271"/>
      <c r="O31" s="271"/>
      <c r="P31" s="271"/>
    </row>
    <row r="32" spans="1:16" ht="61.5" customHeight="1">
      <c r="A32" s="171" t="s">
        <v>59</v>
      </c>
      <c r="B32" s="88" t="s">
        <v>995</v>
      </c>
      <c r="C32" s="88" t="s">
        <v>43</v>
      </c>
      <c r="D32" s="125" t="s">
        <v>325</v>
      </c>
      <c r="E32" s="68" t="s">
        <v>37</v>
      </c>
      <c r="F32" s="88" t="s">
        <v>619</v>
      </c>
      <c r="G32" s="60">
        <v>47</v>
      </c>
      <c r="H32" s="1">
        <v>3</v>
      </c>
      <c r="I32" s="88" t="s">
        <v>996</v>
      </c>
      <c r="J32" s="218" t="s">
        <v>1007</v>
      </c>
      <c r="K32" s="149"/>
      <c r="L32" s="149">
        <v>2</v>
      </c>
      <c r="M32" s="149"/>
      <c r="N32" s="149"/>
      <c r="O32" s="149">
        <v>5</v>
      </c>
      <c r="P32" s="149"/>
    </row>
    <row r="33" spans="1:16" ht="51" customHeight="1">
      <c r="A33" s="172" t="s">
        <v>59</v>
      </c>
      <c r="B33" s="88" t="s">
        <v>766</v>
      </c>
      <c r="C33" s="1" t="s">
        <v>46</v>
      </c>
      <c r="D33" s="125" t="s">
        <v>320</v>
      </c>
      <c r="E33" s="1" t="s">
        <v>37</v>
      </c>
      <c r="F33" s="88" t="s">
        <v>733</v>
      </c>
      <c r="G33" s="7">
        <v>32</v>
      </c>
      <c r="H33" s="1">
        <v>3</v>
      </c>
      <c r="I33" s="88" t="s">
        <v>771</v>
      </c>
      <c r="J33" s="230" t="s">
        <v>1010</v>
      </c>
      <c r="K33" s="150"/>
      <c r="L33" s="150" t="s">
        <v>593</v>
      </c>
      <c r="M33" s="150"/>
      <c r="N33" s="150"/>
      <c r="O33" s="150"/>
      <c r="P33" s="150"/>
    </row>
    <row r="34" spans="1:16" ht="51" customHeight="1">
      <c r="A34" s="172" t="s">
        <v>59</v>
      </c>
      <c r="B34" s="88" t="s">
        <v>774</v>
      </c>
      <c r="C34" s="1" t="s">
        <v>322</v>
      </c>
      <c r="D34" s="215" t="s">
        <v>773</v>
      </c>
      <c r="E34" s="88" t="s">
        <v>37</v>
      </c>
      <c r="F34" s="88" t="s">
        <v>733</v>
      </c>
      <c r="G34" s="111">
        <v>56</v>
      </c>
      <c r="H34" s="1">
        <v>3</v>
      </c>
      <c r="I34" s="88" t="s">
        <v>778</v>
      </c>
      <c r="J34" s="218" t="s">
        <v>1007</v>
      </c>
      <c r="K34" s="150"/>
      <c r="L34" s="150"/>
      <c r="M34" s="150"/>
      <c r="N34" s="150"/>
      <c r="O34" s="218" t="s">
        <v>598</v>
      </c>
      <c r="P34" s="150"/>
    </row>
    <row r="35" spans="1:16" ht="51" customHeight="1">
      <c r="A35" s="172" t="s">
        <v>59</v>
      </c>
      <c r="B35" s="88" t="s">
        <v>811</v>
      </c>
      <c r="C35" s="1" t="s">
        <v>323</v>
      </c>
      <c r="D35" s="125" t="s">
        <v>321</v>
      </c>
      <c r="E35" s="68" t="s">
        <v>37</v>
      </c>
      <c r="F35" s="88" t="s">
        <v>718</v>
      </c>
      <c r="G35" s="68">
        <v>48</v>
      </c>
      <c r="H35" s="4">
        <v>3</v>
      </c>
      <c r="I35" s="88" t="s">
        <v>816</v>
      </c>
      <c r="J35" s="218" t="s">
        <v>1007</v>
      </c>
      <c r="K35" s="150"/>
      <c r="L35" s="150"/>
      <c r="M35" s="150" t="s">
        <v>598</v>
      </c>
      <c r="N35" s="150"/>
      <c r="O35" s="150"/>
      <c r="P35" s="150"/>
    </row>
    <row r="36" spans="1:16" ht="51" customHeight="1">
      <c r="A36" s="172" t="s">
        <v>59</v>
      </c>
      <c r="B36" s="88" t="s">
        <v>833</v>
      </c>
      <c r="C36" s="1" t="s">
        <v>41</v>
      </c>
      <c r="D36" s="125" t="s">
        <v>832</v>
      </c>
      <c r="E36" s="68" t="s">
        <v>37</v>
      </c>
      <c r="F36" s="88" t="s">
        <v>712</v>
      </c>
      <c r="G36" s="7">
        <v>32</v>
      </c>
      <c r="H36" s="1">
        <v>3</v>
      </c>
      <c r="I36" s="88" t="s">
        <v>838</v>
      </c>
      <c r="J36" s="233" t="s">
        <v>1010</v>
      </c>
      <c r="K36" s="150" t="s">
        <v>38</v>
      </c>
      <c r="L36" s="150"/>
      <c r="M36" s="150"/>
      <c r="N36" s="150"/>
      <c r="O36" s="150"/>
      <c r="P36" s="150"/>
    </row>
    <row r="37" spans="1:16" ht="26.25" customHeight="1">
      <c r="A37" s="264" t="s">
        <v>60</v>
      </c>
      <c r="B37" s="265"/>
      <c r="C37" s="265"/>
      <c r="D37" s="265"/>
      <c r="E37" s="265"/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65"/>
    </row>
    <row r="38" spans="1:16" ht="26.25" customHeight="1">
      <c r="A38" s="270"/>
      <c r="B38" s="271"/>
      <c r="C38" s="271"/>
      <c r="D38" s="271"/>
      <c r="E38" s="271"/>
      <c r="F38" s="271"/>
      <c r="G38" s="271"/>
      <c r="H38" s="271"/>
      <c r="I38" s="271"/>
      <c r="J38" s="271"/>
      <c r="K38" s="271"/>
      <c r="L38" s="271"/>
      <c r="M38" s="271"/>
      <c r="N38" s="271"/>
      <c r="O38" s="271"/>
      <c r="P38" s="271"/>
    </row>
    <row r="39" spans="1:16" ht="49.5" customHeight="1">
      <c r="A39" s="173" t="s">
        <v>61</v>
      </c>
      <c r="B39" s="68" t="s">
        <v>703</v>
      </c>
      <c r="C39" s="1" t="s">
        <v>54</v>
      </c>
      <c r="D39" s="125" t="s">
        <v>55</v>
      </c>
      <c r="E39" s="68" t="s">
        <v>37</v>
      </c>
      <c r="F39" s="88" t="s">
        <v>1006</v>
      </c>
      <c r="G39" s="10">
        <v>40</v>
      </c>
      <c r="H39" s="1">
        <v>3</v>
      </c>
      <c r="I39" s="88" t="s">
        <v>839</v>
      </c>
      <c r="J39" s="234" t="s">
        <v>1013</v>
      </c>
      <c r="K39" s="151"/>
      <c r="L39" s="152"/>
      <c r="M39" s="151">
        <v>3</v>
      </c>
      <c r="N39" s="151">
        <v>2</v>
      </c>
      <c r="O39" s="151"/>
      <c r="P39" s="153"/>
    </row>
    <row r="40" spans="1:16" ht="49.5" customHeight="1">
      <c r="A40" s="174" t="s">
        <v>63</v>
      </c>
      <c r="B40" s="88" t="s">
        <v>663</v>
      </c>
      <c r="C40" s="1" t="s">
        <v>56</v>
      </c>
      <c r="D40" s="125" t="s">
        <v>57</v>
      </c>
      <c r="E40" s="68" t="s">
        <v>37</v>
      </c>
      <c r="F40" s="88" t="s">
        <v>621</v>
      </c>
      <c r="G40" s="1">
        <v>44</v>
      </c>
      <c r="H40" s="1">
        <v>3</v>
      </c>
      <c r="I40" s="88" t="s">
        <v>675</v>
      </c>
      <c r="J40" s="235" t="s">
        <v>708</v>
      </c>
      <c r="K40" s="154"/>
      <c r="L40" s="154"/>
      <c r="M40" s="154">
        <v>4</v>
      </c>
      <c r="N40" s="154"/>
      <c r="O40" s="154">
        <v>2</v>
      </c>
      <c r="P40" s="154"/>
    </row>
    <row r="41" spans="1:16" ht="49.5" customHeight="1">
      <c r="A41" s="174" t="s">
        <v>63</v>
      </c>
      <c r="B41" s="88" t="s">
        <v>2</v>
      </c>
      <c r="C41" s="1" t="s">
        <v>39</v>
      </c>
      <c r="D41" s="125" t="s">
        <v>302</v>
      </c>
      <c r="E41" s="68" t="s">
        <v>37</v>
      </c>
      <c r="F41" s="88" t="s">
        <v>701</v>
      </c>
      <c r="G41" s="10">
        <v>42</v>
      </c>
      <c r="H41" s="1">
        <v>3</v>
      </c>
      <c r="I41" s="88" t="s">
        <v>576</v>
      </c>
      <c r="J41" s="231" t="s">
        <v>1009</v>
      </c>
      <c r="K41" s="154"/>
      <c r="L41" s="154">
        <v>5</v>
      </c>
      <c r="M41" s="154"/>
      <c r="N41" s="154">
        <v>4</v>
      </c>
      <c r="O41" s="154"/>
      <c r="P41" s="154"/>
    </row>
    <row r="42" spans="1:16" ht="49.5" customHeight="1">
      <c r="A42" s="174" t="s">
        <v>63</v>
      </c>
      <c r="B42" s="88" t="s">
        <v>2</v>
      </c>
      <c r="C42" s="1" t="s">
        <v>39</v>
      </c>
      <c r="D42" s="125" t="s">
        <v>303</v>
      </c>
      <c r="E42" s="68" t="s">
        <v>37</v>
      </c>
      <c r="F42" s="88" t="s">
        <v>711</v>
      </c>
      <c r="G42" s="10">
        <v>34</v>
      </c>
      <c r="H42" s="1">
        <v>3</v>
      </c>
      <c r="I42" s="88" t="s">
        <v>578</v>
      </c>
      <c r="J42" s="236" t="s">
        <v>708</v>
      </c>
      <c r="K42" s="154">
        <v>5</v>
      </c>
      <c r="L42" s="154"/>
      <c r="M42" s="155"/>
      <c r="N42" s="155"/>
      <c r="O42" s="154">
        <v>3</v>
      </c>
      <c r="P42" s="154"/>
    </row>
    <row r="43" spans="1:16" ht="61.5" customHeight="1">
      <c r="A43" s="174" t="s">
        <v>63</v>
      </c>
      <c r="B43" s="88" t="s">
        <v>805</v>
      </c>
      <c r="C43" s="1" t="s">
        <v>44</v>
      </c>
      <c r="D43" s="125" t="s">
        <v>45</v>
      </c>
      <c r="E43" s="68" t="s">
        <v>37</v>
      </c>
      <c r="F43" s="88" t="s">
        <v>765</v>
      </c>
      <c r="G43" s="1">
        <v>25</v>
      </c>
      <c r="H43" s="1">
        <v>3</v>
      </c>
      <c r="I43" s="88" t="s">
        <v>808</v>
      </c>
      <c r="J43" s="230" t="s">
        <v>1011</v>
      </c>
      <c r="K43" s="154"/>
      <c r="L43" s="154">
        <v>2</v>
      </c>
      <c r="M43" s="154">
        <v>2</v>
      </c>
      <c r="N43" s="154"/>
      <c r="O43" s="154"/>
      <c r="P43" s="154"/>
    </row>
    <row r="44" spans="1:16" ht="69" customHeight="1">
      <c r="A44" s="174" t="s">
        <v>63</v>
      </c>
      <c r="B44" s="88" t="s">
        <v>817</v>
      </c>
      <c r="C44" s="1" t="s">
        <v>326</v>
      </c>
      <c r="D44" s="125" t="s">
        <v>820</v>
      </c>
      <c r="E44" s="68" t="s">
        <v>37</v>
      </c>
      <c r="F44" s="88" t="s">
        <v>718</v>
      </c>
      <c r="G44" s="10">
        <f>9+33+22+2+10</f>
        <v>76</v>
      </c>
      <c r="H44" s="1">
        <v>3</v>
      </c>
      <c r="I44" s="88" t="s">
        <v>821</v>
      </c>
      <c r="J44" s="236" t="s">
        <v>1007</v>
      </c>
      <c r="K44" s="154" t="s">
        <v>593</v>
      </c>
      <c r="L44" s="154"/>
      <c r="M44" s="154"/>
      <c r="N44" s="154"/>
      <c r="O44" s="154"/>
      <c r="P44" s="154"/>
    </row>
    <row r="45" spans="1:16" ht="48" customHeight="1">
      <c r="A45" s="174" t="s">
        <v>63</v>
      </c>
      <c r="B45" s="88" t="s">
        <v>774</v>
      </c>
      <c r="C45" s="1" t="s">
        <v>322</v>
      </c>
      <c r="D45" s="215" t="s">
        <v>773</v>
      </c>
      <c r="E45" s="88" t="s">
        <v>37</v>
      </c>
      <c r="F45" s="88" t="s">
        <v>733</v>
      </c>
      <c r="G45" s="111">
        <v>56</v>
      </c>
      <c r="H45" s="1">
        <v>3</v>
      </c>
      <c r="I45" s="88" t="s">
        <v>779</v>
      </c>
      <c r="J45" s="218" t="s">
        <v>1007</v>
      </c>
      <c r="K45" s="152"/>
      <c r="L45" s="152"/>
      <c r="M45" s="152"/>
      <c r="N45" s="152"/>
      <c r="O45" s="218" t="s">
        <v>598</v>
      </c>
      <c r="P45" s="152"/>
    </row>
    <row r="46" spans="1:16" ht="63" customHeight="1">
      <c r="A46" s="174" t="s">
        <v>63</v>
      </c>
      <c r="B46" s="88" t="s">
        <v>766</v>
      </c>
      <c r="C46" s="1" t="s">
        <v>46</v>
      </c>
      <c r="D46" s="125" t="s">
        <v>320</v>
      </c>
      <c r="E46" s="1" t="s">
        <v>37</v>
      </c>
      <c r="F46" s="88" t="s">
        <v>733</v>
      </c>
      <c r="G46" s="7">
        <v>32</v>
      </c>
      <c r="H46" s="1">
        <v>3</v>
      </c>
      <c r="I46" s="88" t="s">
        <v>772</v>
      </c>
      <c r="J46" s="230" t="s">
        <v>1010</v>
      </c>
      <c r="K46" s="152"/>
      <c r="L46" s="150" t="s">
        <v>593</v>
      </c>
      <c r="M46" s="152"/>
      <c r="N46" s="152"/>
      <c r="O46" s="152"/>
      <c r="P46" s="152"/>
    </row>
    <row r="47" spans="1:16" ht="54" customHeight="1">
      <c r="A47" s="174" t="s">
        <v>63</v>
      </c>
      <c r="B47" s="88" t="s">
        <v>833</v>
      </c>
      <c r="C47" s="1"/>
      <c r="D47" s="125" t="s">
        <v>832</v>
      </c>
      <c r="E47" s="1" t="s">
        <v>37</v>
      </c>
      <c r="F47" s="88" t="s">
        <v>712</v>
      </c>
      <c r="G47" s="7">
        <v>32</v>
      </c>
      <c r="H47" s="1">
        <v>3</v>
      </c>
      <c r="I47" s="88" t="s">
        <v>837</v>
      </c>
      <c r="J47" s="236" t="s">
        <v>1010</v>
      </c>
      <c r="K47" s="152" t="s">
        <v>38</v>
      </c>
      <c r="L47" s="152"/>
      <c r="M47" s="152"/>
      <c r="N47" s="152"/>
      <c r="O47" s="152"/>
      <c r="P47" s="152"/>
    </row>
    <row r="48" spans="1:16" ht="66" customHeight="1">
      <c r="A48" s="174" t="s">
        <v>63</v>
      </c>
      <c r="B48" s="88" t="s">
        <v>886</v>
      </c>
      <c r="C48" s="1" t="s">
        <v>70</v>
      </c>
      <c r="D48" s="125" t="s">
        <v>71</v>
      </c>
      <c r="E48" s="1" t="s">
        <v>37</v>
      </c>
      <c r="F48" s="88" t="s">
        <v>765</v>
      </c>
      <c r="G48" s="61">
        <v>37</v>
      </c>
      <c r="H48" s="1">
        <v>3</v>
      </c>
      <c r="I48" s="88" t="s">
        <v>889</v>
      </c>
      <c r="J48" s="236" t="s">
        <v>1011</v>
      </c>
      <c r="K48" s="152"/>
      <c r="L48" s="152">
        <v>1</v>
      </c>
      <c r="M48" s="152">
        <v>1</v>
      </c>
      <c r="N48" s="152"/>
      <c r="O48" s="152"/>
      <c r="P48" s="152"/>
    </row>
    <row r="49" spans="1:16" ht="51" customHeight="1">
      <c r="A49" s="264" t="s">
        <v>67</v>
      </c>
      <c r="B49" s="265"/>
      <c r="C49" s="265"/>
      <c r="D49" s="265"/>
      <c r="E49" s="265"/>
      <c r="F49" s="265"/>
      <c r="G49" s="265"/>
      <c r="H49" s="265"/>
      <c r="I49" s="265"/>
      <c r="J49" s="265"/>
      <c r="K49" s="265"/>
      <c r="L49" s="265"/>
      <c r="M49" s="265"/>
      <c r="N49" s="265"/>
      <c r="O49" s="265"/>
      <c r="P49" s="265"/>
    </row>
    <row r="50" spans="1:16" ht="51" customHeight="1">
      <c r="A50" s="175" t="s">
        <v>68</v>
      </c>
      <c r="B50" s="88" t="s">
        <v>805</v>
      </c>
      <c r="C50" s="1" t="s">
        <v>44</v>
      </c>
      <c r="D50" s="214" t="s">
        <v>45</v>
      </c>
      <c r="E50" s="68" t="s">
        <v>37</v>
      </c>
      <c r="F50" s="88" t="s">
        <v>765</v>
      </c>
      <c r="G50" s="1">
        <v>25</v>
      </c>
      <c r="H50" s="1">
        <v>3</v>
      </c>
      <c r="I50" s="88" t="s">
        <v>809</v>
      </c>
      <c r="J50" s="230" t="s">
        <v>1011</v>
      </c>
      <c r="K50" s="138"/>
      <c r="L50" s="143">
        <v>2</v>
      </c>
      <c r="M50" s="157">
        <v>2</v>
      </c>
      <c r="N50" s="157"/>
      <c r="O50" s="157"/>
      <c r="P50" s="157"/>
    </row>
    <row r="51" spans="1:16" ht="51" customHeight="1">
      <c r="A51" s="176" t="s">
        <v>68</v>
      </c>
      <c r="B51" s="88" t="s">
        <v>842</v>
      </c>
      <c r="C51" s="1" t="s">
        <v>102</v>
      </c>
      <c r="D51" s="214" t="s">
        <v>297</v>
      </c>
      <c r="E51" s="68" t="s">
        <v>37</v>
      </c>
      <c r="F51" s="214" t="s">
        <v>50</v>
      </c>
      <c r="G51" s="2">
        <v>58</v>
      </c>
      <c r="H51" s="1">
        <v>3</v>
      </c>
      <c r="I51" s="88" t="s">
        <v>844</v>
      </c>
      <c r="J51" s="238" t="s">
        <v>1011</v>
      </c>
      <c r="K51" s="157">
        <v>4</v>
      </c>
      <c r="L51" s="157"/>
      <c r="M51" s="157"/>
      <c r="N51" s="157"/>
      <c r="O51" s="158">
        <v>5</v>
      </c>
      <c r="P51" s="157"/>
    </row>
    <row r="52" spans="1:16" ht="51" customHeight="1">
      <c r="A52" s="176" t="s">
        <v>68</v>
      </c>
      <c r="B52" s="88" t="s">
        <v>849</v>
      </c>
      <c r="C52" s="1" t="s">
        <v>64</v>
      </c>
      <c r="D52" s="214" t="s">
        <v>65</v>
      </c>
      <c r="E52" s="68" t="s">
        <v>37</v>
      </c>
      <c r="F52" s="88" t="s">
        <v>732</v>
      </c>
      <c r="G52" s="2" t="s">
        <v>850</v>
      </c>
      <c r="H52" s="1">
        <v>3</v>
      </c>
      <c r="I52" s="88" t="s">
        <v>851</v>
      </c>
      <c r="J52" s="239" t="s">
        <v>1011</v>
      </c>
      <c r="K52" s="159"/>
      <c r="L52" s="159"/>
      <c r="M52" s="159"/>
      <c r="N52" s="159" t="s">
        <v>38</v>
      </c>
      <c r="O52" s="159"/>
      <c r="P52" s="159"/>
    </row>
    <row r="53" spans="1:16" ht="51" customHeight="1">
      <c r="A53" s="176" t="s">
        <v>68</v>
      </c>
      <c r="B53" s="88" t="s">
        <v>853</v>
      </c>
      <c r="C53" s="1" t="s">
        <v>66</v>
      </c>
      <c r="D53" s="214" t="s">
        <v>188</v>
      </c>
      <c r="E53" s="68" t="s">
        <v>37</v>
      </c>
      <c r="F53" s="88" t="s">
        <v>764</v>
      </c>
      <c r="G53" s="2" t="s">
        <v>855</v>
      </c>
      <c r="H53" s="1">
        <v>3</v>
      </c>
      <c r="I53" s="88" t="s">
        <v>854</v>
      </c>
      <c r="J53" s="237" t="s">
        <v>708</v>
      </c>
      <c r="K53" s="159"/>
      <c r="L53" s="159"/>
      <c r="M53" s="159"/>
      <c r="N53" s="159" t="s">
        <v>593</v>
      </c>
      <c r="O53" s="159"/>
      <c r="P53" s="159"/>
    </row>
    <row r="54" spans="1:16" ht="51" customHeight="1">
      <c r="A54" s="176" t="s">
        <v>68</v>
      </c>
      <c r="B54" s="88" t="s">
        <v>857</v>
      </c>
      <c r="C54" s="1" t="s">
        <v>52</v>
      </c>
      <c r="D54" s="214" t="s">
        <v>53</v>
      </c>
      <c r="E54" s="68" t="s">
        <v>37</v>
      </c>
      <c r="F54" s="88" t="s">
        <v>858</v>
      </c>
      <c r="G54" s="2">
        <v>42</v>
      </c>
      <c r="H54" s="1">
        <v>3</v>
      </c>
      <c r="I54" s="88" t="s">
        <v>863</v>
      </c>
      <c r="J54" s="237" t="s">
        <v>1012</v>
      </c>
      <c r="K54" s="156"/>
      <c r="L54" s="159">
        <v>5</v>
      </c>
      <c r="M54" s="159"/>
      <c r="N54" s="159"/>
      <c r="O54" s="159">
        <v>1</v>
      </c>
      <c r="P54" s="159"/>
    </row>
    <row r="55" spans="1:16" ht="51" customHeight="1">
      <c r="A55" s="176" t="s">
        <v>68</v>
      </c>
      <c r="B55" s="88" t="s">
        <v>663</v>
      </c>
      <c r="C55" s="1" t="s">
        <v>56</v>
      </c>
      <c r="D55" s="214" t="s">
        <v>57</v>
      </c>
      <c r="E55" s="68" t="s">
        <v>37</v>
      </c>
      <c r="F55" s="88" t="s">
        <v>621</v>
      </c>
      <c r="G55" s="1">
        <v>44</v>
      </c>
      <c r="H55" s="1">
        <v>3</v>
      </c>
      <c r="I55" s="88" t="s">
        <v>676</v>
      </c>
      <c r="J55" s="235" t="s">
        <v>708</v>
      </c>
      <c r="K55" s="159"/>
      <c r="L55" s="154"/>
      <c r="M55" s="159">
        <v>4</v>
      </c>
      <c r="N55" s="154"/>
      <c r="O55" s="159">
        <v>2</v>
      </c>
      <c r="P55" s="159"/>
    </row>
    <row r="56" spans="1:16" ht="51" customHeight="1">
      <c r="A56" s="176" t="s">
        <v>68</v>
      </c>
      <c r="B56" s="88" t="s">
        <v>774</v>
      </c>
      <c r="C56" s="1" t="s">
        <v>322</v>
      </c>
      <c r="D56" s="214" t="s">
        <v>773</v>
      </c>
      <c r="E56" s="88" t="s">
        <v>37</v>
      </c>
      <c r="F56" s="88" t="s">
        <v>733</v>
      </c>
      <c r="G56" s="111">
        <v>56</v>
      </c>
      <c r="H56" s="1">
        <v>3</v>
      </c>
      <c r="I56" s="88" t="s">
        <v>780</v>
      </c>
      <c r="J56" s="218" t="s">
        <v>1007</v>
      </c>
      <c r="K56" s="159"/>
      <c r="L56" s="159"/>
      <c r="M56" s="159"/>
      <c r="N56" s="159"/>
      <c r="O56" s="223" t="s">
        <v>598</v>
      </c>
      <c r="P56" s="159"/>
    </row>
    <row r="57" spans="1:16" ht="51" customHeight="1">
      <c r="A57" s="176" t="s">
        <v>68</v>
      </c>
      <c r="B57" s="88" t="s">
        <v>766</v>
      </c>
      <c r="C57" s="1" t="s">
        <v>46</v>
      </c>
      <c r="D57" s="214" t="s">
        <v>320</v>
      </c>
      <c r="E57" s="1" t="s">
        <v>37</v>
      </c>
      <c r="F57" s="88" t="s">
        <v>733</v>
      </c>
      <c r="G57" s="7">
        <v>32</v>
      </c>
      <c r="H57" s="1">
        <v>3</v>
      </c>
      <c r="I57" s="88" t="s">
        <v>769</v>
      </c>
      <c r="J57" s="230" t="s">
        <v>1010</v>
      </c>
      <c r="K57" s="159"/>
      <c r="L57" s="150" t="s">
        <v>593</v>
      </c>
      <c r="M57" s="159"/>
      <c r="N57" s="159"/>
      <c r="O57" s="159"/>
      <c r="P57" s="159"/>
    </row>
    <row r="58" spans="1:16" ht="51" customHeight="1">
      <c r="A58" s="176" t="s">
        <v>68</v>
      </c>
      <c r="B58" s="88" t="s">
        <v>817</v>
      </c>
      <c r="C58" s="1"/>
      <c r="D58" s="125" t="s">
        <v>820</v>
      </c>
      <c r="E58" s="1" t="s">
        <v>37</v>
      </c>
      <c r="F58" s="88" t="s">
        <v>718</v>
      </c>
      <c r="G58" s="10">
        <f>9+33+22+2+10</f>
        <v>76</v>
      </c>
      <c r="H58" s="4">
        <v>3</v>
      </c>
      <c r="I58" s="88" t="s">
        <v>822</v>
      </c>
      <c r="J58" s="236" t="s">
        <v>1007</v>
      </c>
      <c r="K58" s="154" t="s">
        <v>593</v>
      </c>
      <c r="L58" s="159"/>
      <c r="M58" s="154"/>
      <c r="N58" s="159"/>
      <c r="O58" s="159"/>
      <c r="P58" s="159"/>
    </row>
    <row r="59" spans="1:16" ht="51" customHeight="1">
      <c r="A59" s="176" t="s">
        <v>68</v>
      </c>
      <c r="B59" s="88" t="s">
        <v>833</v>
      </c>
      <c r="C59" s="1"/>
      <c r="D59" s="125" t="s">
        <v>832</v>
      </c>
      <c r="E59" s="1" t="s">
        <v>37</v>
      </c>
      <c r="F59" s="88" t="s">
        <v>712</v>
      </c>
      <c r="G59" s="7">
        <v>32</v>
      </c>
      <c r="H59" s="1">
        <v>3</v>
      </c>
      <c r="I59" s="88" t="s">
        <v>993</v>
      </c>
      <c r="J59" s="237" t="s">
        <v>1010</v>
      </c>
      <c r="K59" s="159" t="s">
        <v>38</v>
      </c>
      <c r="L59" s="159"/>
      <c r="M59" s="159"/>
      <c r="N59" s="159"/>
      <c r="O59" s="159"/>
      <c r="P59" s="159"/>
    </row>
    <row r="60" spans="1:16" ht="47.25" customHeight="1">
      <c r="A60" s="176" t="s">
        <v>68</v>
      </c>
      <c r="B60" s="88" t="s">
        <v>886</v>
      </c>
      <c r="C60" s="1" t="s">
        <v>70</v>
      </c>
      <c r="D60" s="214" t="s">
        <v>71</v>
      </c>
      <c r="E60" s="1" t="s">
        <v>37</v>
      </c>
      <c r="F60" s="88" t="s">
        <v>765</v>
      </c>
      <c r="G60" s="61">
        <v>37</v>
      </c>
      <c r="H60" s="1">
        <v>3</v>
      </c>
      <c r="I60" s="88" t="s">
        <v>890</v>
      </c>
      <c r="J60" s="237" t="s">
        <v>1011</v>
      </c>
      <c r="K60" s="159"/>
      <c r="L60" s="152">
        <v>1</v>
      </c>
      <c r="M60" s="152">
        <v>1</v>
      </c>
      <c r="N60" s="159"/>
      <c r="O60" s="159"/>
      <c r="P60" s="159"/>
    </row>
    <row r="61" spans="1:16" ht="51" customHeight="1">
      <c r="A61" s="264" t="s">
        <v>327</v>
      </c>
      <c r="B61" s="265"/>
      <c r="C61" s="265"/>
      <c r="D61" s="265"/>
      <c r="E61" s="265"/>
      <c r="F61" s="265"/>
      <c r="G61" s="265"/>
      <c r="H61" s="265"/>
      <c r="I61" s="265"/>
      <c r="J61" s="265"/>
      <c r="K61" s="265"/>
      <c r="L61" s="265"/>
      <c r="M61" s="265"/>
      <c r="N61" s="265"/>
      <c r="O61" s="265"/>
      <c r="P61" s="265"/>
    </row>
    <row r="62" spans="1:16" ht="51" customHeight="1">
      <c r="A62" s="179" t="s">
        <v>74</v>
      </c>
      <c r="B62" s="88" t="s">
        <v>618</v>
      </c>
      <c r="C62" s="1" t="s">
        <v>69</v>
      </c>
      <c r="D62" s="126" t="s">
        <v>62</v>
      </c>
      <c r="E62" s="68" t="s">
        <v>37</v>
      </c>
      <c r="F62" s="88" t="s">
        <v>786</v>
      </c>
      <c r="G62" s="111" t="s">
        <v>868</v>
      </c>
      <c r="H62" s="1">
        <v>3</v>
      </c>
      <c r="I62" s="88" t="s">
        <v>870</v>
      </c>
      <c r="J62" s="218" t="s">
        <v>1012</v>
      </c>
      <c r="K62" s="161"/>
      <c r="L62" s="218">
        <v>2</v>
      </c>
      <c r="M62" s="161"/>
      <c r="N62" s="218"/>
      <c r="O62" s="161">
        <v>3</v>
      </c>
      <c r="P62" s="161"/>
    </row>
    <row r="63" spans="1:16" ht="51" customHeight="1">
      <c r="A63" s="180" t="s">
        <v>74</v>
      </c>
      <c r="B63" s="88" t="s">
        <v>876</v>
      </c>
      <c r="C63" s="1" t="s">
        <v>72</v>
      </c>
      <c r="D63" s="126" t="s">
        <v>874</v>
      </c>
      <c r="E63" s="68" t="s">
        <v>37</v>
      </c>
      <c r="F63" s="88" t="s">
        <v>763</v>
      </c>
      <c r="G63" s="61" t="s">
        <v>875</v>
      </c>
      <c r="H63" s="1">
        <v>3</v>
      </c>
      <c r="I63" s="88" t="s">
        <v>877</v>
      </c>
      <c r="J63" s="240" t="s">
        <v>1009</v>
      </c>
      <c r="K63" s="161"/>
      <c r="L63" s="160"/>
      <c r="M63" s="161">
        <v>3</v>
      </c>
      <c r="N63" s="161"/>
      <c r="O63" s="161">
        <v>1</v>
      </c>
      <c r="P63" s="161"/>
    </row>
    <row r="64" spans="1:16" ht="51" customHeight="1">
      <c r="A64" s="180" t="s">
        <v>74</v>
      </c>
      <c r="B64" s="88" t="s">
        <v>842</v>
      </c>
      <c r="C64" s="1" t="s">
        <v>102</v>
      </c>
      <c r="D64" s="126" t="s">
        <v>297</v>
      </c>
      <c r="E64" s="68" t="s">
        <v>37</v>
      </c>
      <c r="F64" s="126" t="s">
        <v>50</v>
      </c>
      <c r="G64" s="2">
        <v>58</v>
      </c>
      <c r="H64" s="1">
        <v>3</v>
      </c>
      <c r="I64" s="88" t="s">
        <v>845</v>
      </c>
      <c r="J64" s="238" t="s">
        <v>1011</v>
      </c>
      <c r="K64" s="161">
        <v>4</v>
      </c>
      <c r="L64" s="161"/>
      <c r="M64" s="161"/>
      <c r="N64" s="161"/>
      <c r="O64" s="161">
        <v>5</v>
      </c>
      <c r="P64" s="161"/>
    </row>
    <row r="65" spans="1:16" ht="51" customHeight="1">
      <c r="A65" s="180" t="s">
        <v>74</v>
      </c>
      <c r="B65" s="88" t="s">
        <v>1005</v>
      </c>
      <c r="C65" s="1" t="s">
        <v>93</v>
      </c>
      <c r="D65" s="126" t="s">
        <v>620</v>
      </c>
      <c r="E65" s="68" t="s">
        <v>37</v>
      </c>
      <c r="F65" s="88" t="s">
        <v>662</v>
      </c>
      <c r="G65" s="61">
        <v>35</v>
      </c>
      <c r="H65" s="1">
        <v>3</v>
      </c>
      <c r="I65" s="88" t="s">
        <v>666</v>
      </c>
      <c r="J65" s="241" t="s">
        <v>1007</v>
      </c>
      <c r="K65" s="161" t="s">
        <v>38</v>
      </c>
      <c r="L65" s="161"/>
      <c r="M65" s="161"/>
      <c r="N65" s="161"/>
      <c r="O65" s="161"/>
      <c r="P65" s="161"/>
    </row>
    <row r="66" spans="1:16" ht="51" customHeight="1">
      <c r="A66" s="180" t="s">
        <v>74</v>
      </c>
      <c r="B66" s="88" t="s">
        <v>881</v>
      </c>
      <c r="C66" s="1" t="s">
        <v>73</v>
      </c>
      <c r="D66" s="126" t="s">
        <v>702</v>
      </c>
      <c r="E66" s="68" t="s">
        <v>37</v>
      </c>
      <c r="F66" s="88" t="s">
        <v>701</v>
      </c>
      <c r="G66" s="61">
        <v>4</v>
      </c>
      <c r="H66" s="1">
        <v>3</v>
      </c>
      <c r="I66" s="88" t="s">
        <v>880</v>
      </c>
      <c r="J66" s="241" t="s">
        <v>1009</v>
      </c>
      <c r="K66" s="160">
        <v>5</v>
      </c>
      <c r="L66" s="161"/>
      <c r="M66" s="160">
        <v>5</v>
      </c>
      <c r="N66" s="161"/>
      <c r="O66" s="161"/>
      <c r="P66" s="161"/>
    </row>
    <row r="67" spans="1:16" ht="51" customHeight="1">
      <c r="A67" s="180" t="s">
        <v>74</v>
      </c>
      <c r="B67" s="88" t="s">
        <v>886</v>
      </c>
      <c r="C67" s="1" t="s">
        <v>70</v>
      </c>
      <c r="D67" s="126" t="s">
        <v>71</v>
      </c>
      <c r="E67" s="68" t="s">
        <v>37</v>
      </c>
      <c r="F67" s="88" t="s">
        <v>765</v>
      </c>
      <c r="G67" s="61">
        <v>37</v>
      </c>
      <c r="H67" s="1">
        <v>3</v>
      </c>
      <c r="I67" s="88" t="s">
        <v>891</v>
      </c>
      <c r="J67" s="240" t="s">
        <v>1011</v>
      </c>
      <c r="K67" s="161"/>
      <c r="L67" s="152">
        <v>1</v>
      </c>
      <c r="M67" s="152">
        <v>1</v>
      </c>
      <c r="N67" s="161"/>
      <c r="O67" s="161"/>
      <c r="P67" s="161"/>
    </row>
    <row r="68" spans="1:16" ht="61.5" customHeight="1">
      <c r="A68" s="261" t="s">
        <v>80</v>
      </c>
      <c r="B68" s="262"/>
      <c r="C68" s="262"/>
      <c r="D68" s="262"/>
      <c r="E68" s="262"/>
      <c r="F68" s="262"/>
      <c r="G68" s="262"/>
      <c r="H68" s="262"/>
      <c r="I68" s="262"/>
      <c r="J68" s="262"/>
      <c r="K68" s="262"/>
      <c r="L68" s="262"/>
      <c r="M68" s="262"/>
      <c r="N68" s="262"/>
      <c r="O68" s="262"/>
      <c r="P68" s="263"/>
    </row>
    <row r="69" spans="1:16" ht="26.25" customHeight="1">
      <c r="A69" s="264" t="s">
        <v>81</v>
      </c>
      <c r="B69" s="265"/>
      <c r="C69" s="265"/>
      <c r="D69" s="265"/>
      <c r="E69" s="265"/>
      <c r="F69" s="265"/>
      <c r="G69" s="265"/>
      <c r="H69" s="265"/>
      <c r="I69" s="265"/>
      <c r="J69" s="265"/>
      <c r="K69" s="265"/>
      <c r="L69" s="265"/>
      <c r="M69" s="265"/>
      <c r="N69" s="265"/>
      <c r="O69" s="265"/>
      <c r="P69" s="265"/>
    </row>
    <row r="70" spans="1:16" ht="27" customHeight="1">
      <c r="A70" s="270"/>
      <c r="B70" s="271"/>
      <c r="C70" s="271"/>
      <c r="D70" s="271"/>
      <c r="E70" s="271"/>
      <c r="F70" s="271"/>
      <c r="G70" s="271"/>
      <c r="H70" s="271"/>
      <c r="I70" s="271"/>
      <c r="J70" s="271"/>
      <c r="K70" s="271"/>
      <c r="L70" s="271"/>
      <c r="M70" s="271"/>
      <c r="N70" s="271"/>
      <c r="O70" s="271"/>
      <c r="P70" s="271"/>
    </row>
    <row r="71" spans="1:16" ht="51" customHeight="1">
      <c r="A71" s="177" t="s">
        <v>82</v>
      </c>
      <c r="B71" s="88" t="s">
        <v>3</v>
      </c>
      <c r="C71" s="1" t="s">
        <v>328</v>
      </c>
      <c r="D71" s="211" t="s">
        <v>329</v>
      </c>
      <c r="E71" s="68" t="s">
        <v>37</v>
      </c>
      <c r="F71" s="88" t="s">
        <v>732</v>
      </c>
      <c r="G71" s="2">
        <v>7</v>
      </c>
      <c r="H71" s="1">
        <v>3</v>
      </c>
      <c r="I71" s="88" t="s">
        <v>902</v>
      </c>
      <c r="J71" s="242" t="s">
        <v>1011</v>
      </c>
      <c r="K71" s="64"/>
      <c r="L71" s="64" t="s">
        <v>594</v>
      </c>
      <c r="M71" s="64"/>
      <c r="N71" s="64"/>
      <c r="O71" s="64"/>
      <c r="P71" s="64"/>
    </row>
    <row r="72" spans="1:16" ht="49.5" customHeight="1">
      <c r="A72" s="178" t="s">
        <v>341</v>
      </c>
      <c r="B72" s="88" t="s">
        <v>581</v>
      </c>
      <c r="C72" s="1" t="s">
        <v>304</v>
      </c>
      <c r="D72" s="211" t="s">
        <v>305</v>
      </c>
      <c r="E72" s="68" t="s">
        <v>37</v>
      </c>
      <c r="F72" s="88" t="s">
        <v>712</v>
      </c>
      <c r="G72" s="1">
        <f>16+3</f>
        <v>19</v>
      </c>
      <c r="H72" s="1">
        <v>3</v>
      </c>
      <c r="I72" s="88" t="s">
        <v>714</v>
      </c>
      <c r="J72" s="218" t="s">
        <v>1010</v>
      </c>
      <c r="K72" s="64"/>
      <c r="L72" s="64"/>
      <c r="M72" s="64"/>
      <c r="N72" s="64"/>
      <c r="O72" s="64" t="s">
        <v>38</v>
      </c>
      <c r="P72" s="64"/>
    </row>
    <row r="73" spans="1:16" ht="49.5" customHeight="1">
      <c r="A73" s="178" t="s">
        <v>341</v>
      </c>
      <c r="B73" s="88" t="s">
        <v>581</v>
      </c>
      <c r="C73" s="1" t="s">
        <v>306</v>
      </c>
      <c r="D73" s="211" t="s">
        <v>307</v>
      </c>
      <c r="E73" s="68" t="s">
        <v>37</v>
      </c>
      <c r="F73" s="88" t="s">
        <v>730</v>
      </c>
      <c r="G73" s="10">
        <f>13+26</f>
        <v>39</v>
      </c>
      <c r="H73" s="1">
        <v>3</v>
      </c>
      <c r="I73" s="88" t="s">
        <v>714</v>
      </c>
      <c r="J73" s="218" t="s">
        <v>1007</v>
      </c>
      <c r="K73" s="64"/>
      <c r="L73" s="64"/>
      <c r="M73" s="64" t="s">
        <v>598</v>
      </c>
      <c r="N73" s="64"/>
      <c r="O73" s="64"/>
      <c r="P73" s="64"/>
    </row>
    <row r="74" spans="1:16" ht="51" customHeight="1">
      <c r="A74" s="178" t="s">
        <v>341</v>
      </c>
      <c r="B74" s="88" t="s">
        <v>580</v>
      </c>
      <c r="C74" s="1" t="s">
        <v>316</v>
      </c>
      <c r="D74" s="211" t="s">
        <v>309</v>
      </c>
      <c r="E74" s="68" t="s">
        <v>37</v>
      </c>
      <c r="F74" s="88" t="s">
        <v>732</v>
      </c>
      <c r="G74" s="1">
        <v>29</v>
      </c>
      <c r="H74" s="1">
        <v>3</v>
      </c>
      <c r="I74" s="88" t="s">
        <v>714</v>
      </c>
      <c r="J74" s="218" t="s">
        <v>1011</v>
      </c>
      <c r="K74" s="64" t="s">
        <v>38</v>
      </c>
      <c r="L74" s="64"/>
      <c r="M74" s="64"/>
      <c r="N74" s="64"/>
      <c r="O74" s="64"/>
      <c r="P74" s="64"/>
    </row>
    <row r="75" spans="1:16" ht="51" customHeight="1">
      <c r="A75" s="178" t="s">
        <v>341</v>
      </c>
      <c r="B75" s="88"/>
      <c r="C75" s="1" t="s">
        <v>317</v>
      </c>
      <c r="D75" s="211" t="s">
        <v>311</v>
      </c>
      <c r="E75" s="68" t="s">
        <v>37</v>
      </c>
      <c r="F75" s="88" t="s">
        <v>733</v>
      </c>
      <c r="G75" s="1">
        <v>10</v>
      </c>
      <c r="H75" s="1">
        <v>3</v>
      </c>
      <c r="I75" s="88" t="s">
        <v>734</v>
      </c>
      <c r="J75" s="230" t="s">
        <v>1014</v>
      </c>
      <c r="K75" s="64"/>
      <c r="L75" s="64" t="s">
        <v>38</v>
      </c>
      <c r="M75" s="64"/>
      <c r="N75" s="64"/>
      <c r="O75" s="64"/>
      <c r="P75" s="64"/>
    </row>
    <row r="76" spans="1:16" ht="49.5" customHeight="1">
      <c r="A76" s="178" t="s">
        <v>341</v>
      </c>
      <c r="B76" s="88" t="s">
        <v>745</v>
      </c>
      <c r="C76" s="88" t="s">
        <v>312</v>
      </c>
      <c r="D76" s="211" t="s">
        <v>313</v>
      </c>
      <c r="E76" s="68" t="s">
        <v>37</v>
      </c>
      <c r="F76" s="88" t="s">
        <v>739</v>
      </c>
      <c r="G76" s="68">
        <f>11+2+9+42</f>
        <v>64</v>
      </c>
      <c r="H76" s="1">
        <v>3</v>
      </c>
      <c r="I76" s="88" t="s">
        <v>749</v>
      </c>
      <c r="J76" s="218" t="s">
        <v>1008</v>
      </c>
      <c r="K76" s="64" t="s">
        <v>593</v>
      </c>
      <c r="L76" s="64"/>
      <c r="M76" s="64"/>
      <c r="N76" s="64"/>
      <c r="O76" s="64"/>
      <c r="P76" s="64"/>
    </row>
    <row r="77" spans="1:16" ht="51" customHeight="1">
      <c r="A77" s="178" t="s">
        <v>341</v>
      </c>
      <c r="B77" s="88" t="s">
        <v>720</v>
      </c>
      <c r="C77" s="1" t="s">
        <v>314</v>
      </c>
      <c r="D77" s="211" t="s">
        <v>315</v>
      </c>
      <c r="E77" s="6" t="s">
        <v>37</v>
      </c>
      <c r="F77" s="88" t="s">
        <v>718</v>
      </c>
      <c r="G77" s="68">
        <v>35</v>
      </c>
      <c r="H77" s="1">
        <v>3</v>
      </c>
      <c r="I77" s="88" t="s">
        <v>723</v>
      </c>
      <c r="J77" s="218" t="s">
        <v>1010</v>
      </c>
      <c r="K77" s="64"/>
      <c r="L77" s="64"/>
      <c r="M77" s="64" t="s">
        <v>594</v>
      </c>
      <c r="N77" s="64"/>
      <c r="O77" s="64"/>
      <c r="P77" s="64"/>
    </row>
    <row r="78" spans="1:16" ht="26.25" customHeight="1">
      <c r="A78" s="264" t="s">
        <v>83</v>
      </c>
      <c r="B78" s="265"/>
      <c r="C78" s="265"/>
      <c r="D78" s="265"/>
      <c r="E78" s="265"/>
      <c r="F78" s="265"/>
      <c r="G78" s="265"/>
      <c r="H78" s="265"/>
      <c r="I78" s="265"/>
      <c r="J78" s="265"/>
      <c r="K78" s="265"/>
      <c r="L78" s="265"/>
      <c r="M78" s="265"/>
      <c r="N78" s="265"/>
      <c r="O78" s="265"/>
      <c r="P78" s="265"/>
    </row>
    <row r="79" spans="1:16" ht="26.25" customHeight="1">
      <c r="A79" s="270"/>
      <c r="B79" s="271"/>
      <c r="C79" s="271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271"/>
    </row>
    <row r="80" spans="1:16" ht="51" customHeight="1">
      <c r="A80" s="183" t="s">
        <v>84</v>
      </c>
      <c r="B80" s="88" t="s">
        <v>3</v>
      </c>
      <c r="C80" s="88" t="s">
        <v>328</v>
      </c>
      <c r="D80" s="210" t="s">
        <v>329</v>
      </c>
      <c r="E80" s="68" t="s">
        <v>37</v>
      </c>
      <c r="F80" s="88" t="s">
        <v>732</v>
      </c>
      <c r="G80" s="2">
        <v>7</v>
      </c>
      <c r="H80" s="1">
        <v>3</v>
      </c>
      <c r="I80" s="88" t="s">
        <v>903</v>
      </c>
      <c r="J80" s="242" t="s">
        <v>1011</v>
      </c>
      <c r="K80" s="64"/>
      <c r="L80" s="64" t="s">
        <v>594</v>
      </c>
      <c r="M80" s="64"/>
      <c r="N80" s="64"/>
      <c r="O80" s="64"/>
      <c r="P80" s="64"/>
    </row>
    <row r="81" spans="1:16" ht="51" customHeight="1">
      <c r="A81" s="172" t="s">
        <v>342</v>
      </c>
      <c r="B81" s="88" t="s">
        <v>581</v>
      </c>
      <c r="C81" s="88" t="s">
        <v>304</v>
      </c>
      <c r="D81" s="210" t="s">
        <v>305</v>
      </c>
      <c r="E81" s="68" t="s">
        <v>37</v>
      </c>
      <c r="F81" s="88" t="s">
        <v>712</v>
      </c>
      <c r="G81" s="1">
        <f>16+3</f>
        <v>19</v>
      </c>
      <c r="H81" s="1">
        <v>3</v>
      </c>
      <c r="I81" s="88" t="s">
        <v>715</v>
      </c>
      <c r="J81" s="218" t="s">
        <v>1010</v>
      </c>
      <c r="K81" s="64"/>
      <c r="L81" s="64"/>
      <c r="M81" s="64"/>
      <c r="N81" s="64"/>
      <c r="O81" s="64" t="s">
        <v>38</v>
      </c>
      <c r="P81" s="64"/>
    </row>
    <row r="82" spans="1:16" ht="51" customHeight="1">
      <c r="A82" s="172" t="s">
        <v>342</v>
      </c>
      <c r="B82" s="88" t="s">
        <v>581</v>
      </c>
      <c r="C82" s="88" t="s">
        <v>306</v>
      </c>
      <c r="D82" s="210" t="s">
        <v>307</v>
      </c>
      <c r="E82" s="68" t="s">
        <v>37</v>
      </c>
      <c r="F82" s="88" t="s">
        <v>730</v>
      </c>
      <c r="G82" s="10">
        <f>13+26</f>
        <v>39</v>
      </c>
      <c r="H82" s="1">
        <v>3</v>
      </c>
      <c r="I82" s="88" t="s">
        <v>715</v>
      </c>
      <c r="J82" s="218" t="s">
        <v>1007</v>
      </c>
      <c r="K82" s="64"/>
      <c r="L82" s="64"/>
      <c r="M82" s="64" t="s">
        <v>598</v>
      </c>
      <c r="N82" s="64"/>
      <c r="O82" s="64"/>
      <c r="P82" s="64"/>
    </row>
    <row r="83" spans="1:16" ht="51" customHeight="1">
      <c r="A83" s="172" t="s">
        <v>342</v>
      </c>
      <c r="B83" s="88" t="s">
        <v>581</v>
      </c>
      <c r="C83" s="88" t="s">
        <v>308</v>
      </c>
      <c r="D83" s="210" t="s">
        <v>309</v>
      </c>
      <c r="E83" s="68" t="s">
        <v>37</v>
      </c>
      <c r="F83" s="88" t="s">
        <v>732</v>
      </c>
      <c r="G83" s="1">
        <v>29</v>
      </c>
      <c r="H83" s="1">
        <v>3</v>
      </c>
      <c r="I83" s="88" t="s">
        <v>715</v>
      </c>
      <c r="J83" s="218" t="s">
        <v>1011</v>
      </c>
      <c r="K83" s="64" t="s">
        <v>38</v>
      </c>
      <c r="L83" s="64"/>
      <c r="M83" s="64"/>
      <c r="N83" s="64"/>
      <c r="O83" s="64"/>
      <c r="P83" s="64"/>
    </row>
    <row r="84" spans="1:16" ht="51" customHeight="1">
      <c r="A84" s="172" t="s">
        <v>342</v>
      </c>
      <c r="B84" s="88" t="s">
        <v>581</v>
      </c>
      <c r="C84" s="88" t="s">
        <v>310</v>
      </c>
      <c r="D84" s="210" t="s">
        <v>311</v>
      </c>
      <c r="E84" s="68" t="s">
        <v>37</v>
      </c>
      <c r="F84" s="88" t="s">
        <v>733</v>
      </c>
      <c r="G84" s="1">
        <v>10</v>
      </c>
      <c r="H84" s="1">
        <v>3</v>
      </c>
      <c r="I84" s="88" t="s">
        <v>735</v>
      </c>
      <c r="J84" s="230" t="s">
        <v>1014</v>
      </c>
      <c r="K84" s="64"/>
      <c r="L84" s="64" t="s">
        <v>38</v>
      </c>
      <c r="M84" s="64"/>
      <c r="N84" s="64"/>
      <c r="O84" s="64"/>
      <c r="P84" s="64"/>
    </row>
    <row r="85" spans="1:16" ht="51" customHeight="1">
      <c r="A85" s="172" t="s">
        <v>342</v>
      </c>
      <c r="B85" s="88" t="s">
        <v>745</v>
      </c>
      <c r="C85" s="88" t="s">
        <v>312</v>
      </c>
      <c r="D85" s="210" t="s">
        <v>313</v>
      </c>
      <c r="E85" s="68" t="s">
        <v>37</v>
      </c>
      <c r="F85" s="88" t="s">
        <v>739</v>
      </c>
      <c r="G85" s="68">
        <f>11+2+9+42</f>
        <v>64</v>
      </c>
      <c r="H85" s="1">
        <v>3</v>
      </c>
      <c r="I85" s="88" t="s">
        <v>750</v>
      </c>
      <c r="J85" s="218" t="s">
        <v>1008</v>
      </c>
      <c r="K85" s="64" t="s">
        <v>593</v>
      </c>
      <c r="L85" s="64"/>
      <c r="M85" s="64"/>
      <c r="N85" s="64"/>
      <c r="O85" s="64"/>
      <c r="P85" s="64"/>
    </row>
    <row r="86" spans="1:16" ht="51" customHeight="1">
      <c r="A86" s="172" t="s">
        <v>342</v>
      </c>
      <c r="B86" s="88" t="s">
        <v>720</v>
      </c>
      <c r="C86" s="88" t="s">
        <v>314</v>
      </c>
      <c r="D86" s="210" t="s">
        <v>315</v>
      </c>
      <c r="E86" s="6" t="s">
        <v>37</v>
      </c>
      <c r="F86" s="88" t="s">
        <v>718</v>
      </c>
      <c r="G86" s="68">
        <v>35</v>
      </c>
      <c r="H86" s="1">
        <v>3</v>
      </c>
      <c r="I86" s="88" t="s">
        <v>724</v>
      </c>
      <c r="J86" s="218" t="s">
        <v>1010</v>
      </c>
      <c r="K86" s="64"/>
      <c r="L86" s="64"/>
      <c r="M86" s="64" t="s">
        <v>594</v>
      </c>
      <c r="N86" s="64"/>
      <c r="O86" s="64"/>
      <c r="P86" s="64"/>
    </row>
    <row r="87" spans="1:16" ht="51" customHeight="1">
      <c r="A87" s="172" t="s">
        <v>342</v>
      </c>
      <c r="B87" s="88" t="s">
        <v>3</v>
      </c>
      <c r="C87" s="88" t="s">
        <v>330</v>
      </c>
      <c r="D87" s="210" t="s">
        <v>331</v>
      </c>
      <c r="E87" s="68" t="s">
        <v>37</v>
      </c>
      <c r="F87" s="88" t="s">
        <v>858</v>
      </c>
      <c r="G87" s="10"/>
      <c r="H87" s="1">
        <v>3</v>
      </c>
      <c r="I87" s="88" t="s">
        <v>906</v>
      </c>
      <c r="J87" s="242" t="s">
        <v>1011</v>
      </c>
      <c r="K87" s="64"/>
      <c r="L87" s="64"/>
      <c r="M87" s="64"/>
      <c r="N87" s="64" t="s">
        <v>594</v>
      </c>
      <c r="O87" s="64"/>
      <c r="P87" s="64"/>
    </row>
    <row r="88" spans="1:16" ht="51" customHeight="1">
      <c r="A88" s="172" t="s">
        <v>342</v>
      </c>
      <c r="B88" s="88" t="s">
        <v>899</v>
      </c>
      <c r="C88" s="88"/>
      <c r="D88" s="210" t="s">
        <v>294</v>
      </c>
      <c r="E88" s="68" t="s">
        <v>37</v>
      </c>
      <c r="F88" s="88" t="s">
        <v>932</v>
      </c>
      <c r="G88" s="10">
        <v>22</v>
      </c>
      <c r="H88" s="1">
        <v>3</v>
      </c>
      <c r="I88" s="88" t="s">
        <v>933</v>
      </c>
      <c r="J88" s="242" t="s">
        <v>1014</v>
      </c>
      <c r="K88" s="64"/>
      <c r="L88" s="64"/>
      <c r="M88" s="64"/>
      <c r="N88" s="64" t="s">
        <v>38</v>
      </c>
      <c r="O88" s="64"/>
      <c r="P88" s="64"/>
    </row>
    <row r="89" spans="1:16" ht="26.25" customHeight="1">
      <c r="A89" s="264" t="s">
        <v>85</v>
      </c>
      <c r="B89" s="265"/>
      <c r="C89" s="265"/>
      <c r="D89" s="265"/>
      <c r="E89" s="265"/>
      <c r="F89" s="265"/>
      <c r="G89" s="265"/>
      <c r="H89" s="265"/>
      <c r="I89" s="265"/>
      <c r="J89" s="265"/>
      <c r="K89" s="265"/>
      <c r="L89" s="265"/>
      <c r="M89" s="265"/>
      <c r="N89" s="265"/>
      <c r="O89" s="265"/>
      <c r="P89" s="265"/>
    </row>
    <row r="90" spans="1:16" ht="26.25" customHeight="1">
      <c r="A90" s="270"/>
      <c r="B90" s="271"/>
      <c r="C90" s="271"/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271"/>
    </row>
    <row r="91" spans="1:16" ht="51" customHeight="1">
      <c r="A91" s="184" t="s">
        <v>86</v>
      </c>
      <c r="B91" s="88" t="s">
        <v>3</v>
      </c>
      <c r="C91" s="88" t="s">
        <v>328</v>
      </c>
      <c r="D91" s="209" t="s">
        <v>329</v>
      </c>
      <c r="E91" s="68" t="s">
        <v>37</v>
      </c>
      <c r="F91" s="88" t="s">
        <v>732</v>
      </c>
      <c r="G91" s="2">
        <v>7</v>
      </c>
      <c r="H91" s="1">
        <v>3</v>
      </c>
      <c r="I91" s="88" t="s">
        <v>904</v>
      </c>
      <c r="J91" s="242" t="s">
        <v>1011</v>
      </c>
      <c r="K91" s="64"/>
      <c r="L91" s="64" t="s">
        <v>594</v>
      </c>
      <c r="M91" s="64"/>
      <c r="N91" s="64"/>
      <c r="O91" s="64"/>
      <c r="P91" s="64"/>
    </row>
    <row r="92" spans="1:16" ht="51" customHeight="1">
      <c r="A92" s="185" t="s">
        <v>88</v>
      </c>
      <c r="B92" s="88" t="s">
        <v>581</v>
      </c>
      <c r="C92" s="88" t="s">
        <v>304</v>
      </c>
      <c r="D92" s="209" t="s">
        <v>305</v>
      </c>
      <c r="E92" s="68" t="s">
        <v>37</v>
      </c>
      <c r="F92" s="88" t="s">
        <v>712</v>
      </c>
      <c r="G92" s="1">
        <f>16+3</f>
        <v>19</v>
      </c>
      <c r="H92" s="1">
        <v>3</v>
      </c>
      <c r="I92" s="88" t="s">
        <v>716</v>
      </c>
      <c r="J92" s="218" t="s">
        <v>1010</v>
      </c>
      <c r="K92" s="64"/>
      <c r="L92" s="64"/>
      <c r="M92" s="64"/>
      <c r="N92" s="64"/>
      <c r="O92" s="64" t="s">
        <v>38</v>
      </c>
      <c r="P92" s="64"/>
    </row>
    <row r="93" spans="1:16" ht="51" customHeight="1">
      <c r="A93" s="185" t="s">
        <v>88</v>
      </c>
      <c r="B93" s="88" t="s">
        <v>581</v>
      </c>
      <c r="C93" s="88" t="s">
        <v>306</v>
      </c>
      <c r="D93" s="209" t="s">
        <v>307</v>
      </c>
      <c r="E93" s="68" t="s">
        <v>37</v>
      </c>
      <c r="F93" s="88" t="s">
        <v>730</v>
      </c>
      <c r="G93" s="10">
        <f>13+26</f>
        <v>39</v>
      </c>
      <c r="H93" s="1">
        <v>3</v>
      </c>
      <c r="I93" s="88" t="s">
        <v>716</v>
      </c>
      <c r="J93" s="218" t="s">
        <v>1007</v>
      </c>
      <c r="K93" s="64"/>
      <c r="L93" s="64"/>
      <c r="M93" s="64" t="s">
        <v>598</v>
      </c>
      <c r="N93" s="64"/>
      <c r="O93" s="64"/>
      <c r="P93" s="64"/>
    </row>
    <row r="94" spans="1:16" ht="51" customHeight="1">
      <c r="A94" s="185" t="s">
        <v>88</v>
      </c>
      <c r="B94" s="88" t="s">
        <v>581</v>
      </c>
      <c r="C94" s="88" t="s">
        <v>316</v>
      </c>
      <c r="D94" s="209" t="s">
        <v>309</v>
      </c>
      <c r="E94" s="68" t="s">
        <v>37</v>
      </c>
      <c r="F94" s="88" t="s">
        <v>732</v>
      </c>
      <c r="G94" s="1">
        <v>29</v>
      </c>
      <c r="H94" s="1">
        <v>3</v>
      </c>
      <c r="I94" s="88" t="s">
        <v>716</v>
      </c>
      <c r="J94" s="218" t="s">
        <v>1011</v>
      </c>
      <c r="K94" s="64" t="s">
        <v>38</v>
      </c>
      <c r="L94" s="64"/>
      <c r="M94" s="64"/>
      <c r="N94" s="64"/>
      <c r="O94" s="64"/>
      <c r="P94" s="64"/>
    </row>
    <row r="95" spans="1:16" ht="51" customHeight="1">
      <c r="A95" s="185" t="s">
        <v>88</v>
      </c>
      <c r="B95" s="88" t="s">
        <v>581</v>
      </c>
      <c r="C95" s="88" t="s">
        <v>317</v>
      </c>
      <c r="D95" s="209" t="s">
        <v>311</v>
      </c>
      <c r="E95" s="68" t="s">
        <v>37</v>
      </c>
      <c r="F95" s="88" t="s">
        <v>733</v>
      </c>
      <c r="G95" s="1">
        <v>10</v>
      </c>
      <c r="H95" s="1">
        <v>3</v>
      </c>
      <c r="I95" s="88" t="s">
        <v>736</v>
      </c>
      <c r="J95" s="230" t="s">
        <v>1014</v>
      </c>
      <c r="K95" s="64"/>
      <c r="L95" s="64" t="s">
        <v>38</v>
      </c>
      <c r="M95" s="64"/>
      <c r="N95" s="64"/>
      <c r="O95" s="64"/>
      <c r="P95" s="64"/>
    </row>
    <row r="96" spans="1:16" ht="51" customHeight="1">
      <c r="A96" s="185" t="s">
        <v>88</v>
      </c>
      <c r="B96" s="88" t="s">
        <v>745</v>
      </c>
      <c r="C96" s="88" t="s">
        <v>312</v>
      </c>
      <c r="D96" s="209" t="s">
        <v>313</v>
      </c>
      <c r="E96" s="68" t="s">
        <v>37</v>
      </c>
      <c r="F96" s="88" t="s">
        <v>739</v>
      </c>
      <c r="G96" s="68">
        <f>11+2+9+42</f>
        <v>64</v>
      </c>
      <c r="H96" s="1">
        <v>3</v>
      </c>
      <c r="I96" s="88" t="s">
        <v>751</v>
      </c>
      <c r="J96" s="218" t="s">
        <v>1008</v>
      </c>
      <c r="K96" s="64" t="s">
        <v>593</v>
      </c>
      <c r="L96" s="64"/>
      <c r="M96" s="64"/>
      <c r="N96" s="64"/>
      <c r="O96" s="64"/>
      <c r="P96" s="64"/>
    </row>
    <row r="97" spans="1:16" ht="51" customHeight="1">
      <c r="A97" s="185" t="s">
        <v>88</v>
      </c>
      <c r="B97" s="88" t="s">
        <v>720</v>
      </c>
      <c r="C97" s="88" t="s">
        <v>314</v>
      </c>
      <c r="D97" s="209" t="s">
        <v>315</v>
      </c>
      <c r="E97" s="6" t="s">
        <v>37</v>
      </c>
      <c r="F97" s="88" t="s">
        <v>718</v>
      </c>
      <c r="G97" s="68">
        <v>35</v>
      </c>
      <c r="H97" s="1">
        <v>3</v>
      </c>
      <c r="I97" s="88" t="s">
        <v>725</v>
      </c>
      <c r="J97" s="218" t="s">
        <v>1010</v>
      </c>
      <c r="K97" s="64"/>
      <c r="L97" s="64"/>
      <c r="M97" s="64" t="s">
        <v>594</v>
      </c>
      <c r="N97" s="64"/>
      <c r="O97" s="64"/>
      <c r="P97" s="64"/>
    </row>
    <row r="98" spans="1:16" ht="51" customHeight="1">
      <c r="A98" s="185" t="s">
        <v>88</v>
      </c>
      <c r="B98" s="88" t="s">
        <v>3</v>
      </c>
      <c r="C98" s="88" t="s">
        <v>330</v>
      </c>
      <c r="D98" s="209" t="s">
        <v>331</v>
      </c>
      <c r="E98" s="68" t="s">
        <v>37</v>
      </c>
      <c r="F98" s="88" t="s">
        <v>858</v>
      </c>
      <c r="G98" s="10"/>
      <c r="H98" s="1">
        <v>3</v>
      </c>
      <c r="I98" s="88" t="s">
        <v>907</v>
      </c>
      <c r="J98" s="242" t="s">
        <v>1011</v>
      </c>
      <c r="K98" s="64"/>
      <c r="L98" s="64"/>
      <c r="M98" s="64"/>
      <c r="N98" s="64" t="s">
        <v>594</v>
      </c>
      <c r="O98" s="64"/>
      <c r="P98" s="64"/>
    </row>
    <row r="99" spans="1:16" ht="26.25" customHeight="1">
      <c r="A99" s="264" t="s">
        <v>336</v>
      </c>
      <c r="B99" s="265"/>
      <c r="C99" s="265"/>
      <c r="D99" s="265"/>
      <c r="E99" s="265"/>
      <c r="F99" s="265"/>
      <c r="G99" s="265"/>
      <c r="H99" s="265"/>
      <c r="I99" s="265"/>
      <c r="J99" s="265"/>
      <c r="K99" s="265"/>
      <c r="L99" s="265"/>
      <c r="M99" s="265"/>
      <c r="N99" s="265"/>
      <c r="O99" s="265"/>
      <c r="P99" s="265"/>
    </row>
    <row r="100" spans="1:16" ht="26.25" customHeight="1">
      <c r="A100" s="270"/>
      <c r="B100" s="271"/>
      <c r="C100" s="271"/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271"/>
    </row>
    <row r="101" spans="1:16" ht="51" customHeight="1">
      <c r="A101" s="187" t="s">
        <v>89</v>
      </c>
      <c r="B101" s="88" t="s">
        <v>3</v>
      </c>
      <c r="C101" s="88" t="s">
        <v>330</v>
      </c>
      <c r="D101" s="127" t="s">
        <v>331</v>
      </c>
      <c r="E101" s="68" t="s">
        <v>37</v>
      </c>
      <c r="F101" s="88" t="s">
        <v>858</v>
      </c>
      <c r="G101" s="7"/>
      <c r="H101" s="1">
        <v>3</v>
      </c>
      <c r="I101" s="88" t="s">
        <v>908</v>
      </c>
      <c r="J101" s="242" t="s">
        <v>1011</v>
      </c>
      <c r="K101" s="64"/>
      <c r="L101" s="64"/>
      <c r="M101" s="64"/>
      <c r="N101" s="64" t="s">
        <v>594</v>
      </c>
      <c r="O101" s="64"/>
      <c r="P101" s="64"/>
    </row>
    <row r="102" spans="1:16" ht="51" customHeight="1">
      <c r="A102" s="188" t="s">
        <v>333</v>
      </c>
      <c r="B102" s="88" t="s">
        <v>3</v>
      </c>
      <c r="C102" s="88" t="s">
        <v>90</v>
      </c>
      <c r="D102" s="127" t="s">
        <v>332</v>
      </c>
      <c r="E102" s="68" t="s">
        <v>37</v>
      </c>
      <c r="F102" s="88" t="s">
        <v>711</v>
      </c>
      <c r="G102" s="64"/>
      <c r="H102" s="1">
        <v>3</v>
      </c>
      <c r="I102" s="88" t="s">
        <v>696</v>
      </c>
      <c r="J102" s="244" t="s">
        <v>1010</v>
      </c>
      <c r="K102" s="64"/>
      <c r="L102" s="64"/>
      <c r="M102" s="64"/>
      <c r="N102" s="64" t="s">
        <v>598</v>
      </c>
      <c r="O102" s="64"/>
      <c r="P102" s="64"/>
    </row>
    <row r="103" spans="1:16" ht="51" customHeight="1">
      <c r="A103" s="188" t="s">
        <v>333</v>
      </c>
      <c r="B103" s="88" t="s">
        <v>3</v>
      </c>
      <c r="C103" s="88" t="s">
        <v>328</v>
      </c>
      <c r="D103" s="127" t="s">
        <v>329</v>
      </c>
      <c r="E103" s="68" t="s">
        <v>37</v>
      </c>
      <c r="F103" s="88" t="s">
        <v>732</v>
      </c>
      <c r="G103" s="2">
        <v>7</v>
      </c>
      <c r="H103" s="1">
        <v>3</v>
      </c>
      <c r="I103" s="88" t="s">
        <v>905</v>
      </c>
      <c r="J103" s="242" t="s">
        <v>1011</v>
      </c>
      <c r="K103" s="64"/>
      <c r="L103" s="64" t="s">
        <v>594</v>
      </c>
      <c r="M103" s="64"/>
      <c r="N103" s="64"/>
      <c r="O103" s="64"/>
      <c r="P103" s="64"/>
    </row>
    <row r="104" spans="1:16" ht="51" customHeight="1">
      <c r="A104" s="188" t="s">
        <v>333</v>
      </c>
      <c r="B104" s="88" t="s">
        <v>581</v>
      </c>
      <c r="C104" s="88" t="s">
        <v>304</v>
      </c>
      <c r="D104" s="127" t="s">
        <v>305</v>
      </c>
      <c r="E104" s="68" t="s">
        <v>37</v>
      </c>
      <c r="F104" s="88" t="s">
        <v>712</v>
      </c>
      <c r="G104" s="1">
        <f>16+3</f>
        <v>19</v>
      </c>
      <c r="H104" s="1">
        <v>3</v>
      </c>
      <c r="I104" s="88" t="s">
        <v>717</v>
      </c>
      <c r="J104" s="218" t="s">
        <v>1010</v>
      </c>
      <c r="K104" s="64"/>
      <c r="L104" s="64"/>
      <c r="M104" s="64"/>
      <c r="N104" s="64"/>
      <c r="O104" s="64" t="s">
        <v>38</v>
      </c>
      <c r="P104" s="64"/>
    </row>
    <row r="105" spans="1:16" ht="51" customHeight="1">
      <c r="A105" s="188" t="s">
        <v>333</v>
      </c>
      <c r="B105" s="88" t="s">
        <v>581</v>
      </c>
      <c r="C105" s="88" t="s">
        <v>306</v>
      </c>
      <c r="D105" s="127" t="s">
        <v>307</v>
      </c>
      <c r="E105" s="68" t="s">
        <v>37</v>
      </c>
      <c r="F105" s="88" t="s">
        <v>730</v>
      </c>
      <c r="G105" s="10">
        <f>13+26</f>
        <v>39</v>
      </c>
      <c r="H105" s="1">
        <v>3</v>
      </c>
      <c r="I105" s="88" t="s">
        <v>731</v>
      </c>
      <c r="J105" s="218" t="s">
        <v>1007</v>
      </c>
      <c r="K105" s="64"/>
      <c r="L105" s="64"/>
      <c r="M105" s="64" t="s">
        <v>598</v>
      </c>
      <c r="N105" s="64"/>
      <c r="O105" s="64"/>
      <c r="P105" s="64"/>
    </row>
    <row r="106" spans="1:16" ht="51" customHeight="1">
      <c r="A106" s="188" t="s">
        <v>333</v>
      </c>
      <c r="B106" s="88" t="s">
        <v>581</v>
      </c>
      <c r="C106" s="88" t="s">
        <v>316</v>
      </c>
      <c r="D106" s="127" t="s">
        <v>309</v>
      </c>
      <c r="E106" s="68" t="s">
        <v>37</v>
      </c>
      <c r="F106" s="88" t="s">
        <v>732</v>
      </c>
      <c r="G106" s="1">
        <v>29</v>
      </c>
      <c r="H106" s="1">
        <v>3</v>
      </c>
      <c r="I106" s="88" t="s">
        <v>717</v>
      </c>
      <c r="J106" s="218" t="s">
        <v>1011</v>
      </c>
      <c r="K106" s="64" t="s">
        <v>38</v>
      </c>
      <c r="L106" s="64"/>
      <c r="M106" s="64"/>
      <c r="N106" s="64"/>
      <c r="O106" s="64"/>
      <c r="P106" s="64"/>
    </row>
    <row r="107" spans="1:16" ht="51" customHeight="1">
      <c r="A107" s="188" t="s">
        <v>333</v>
      </c>
      <c r="B107" s="88" t="s">
        <v>581</v>
      </c>
      <c r="C107" s="88" t="s">
        <v>317</v>
      </c>
      <c r="D107" s="127" t="s">
        <v>311</v>
      </c>
      <c r="E107" s="68" t="s">
        <v>37</v>
      </c>
      <c r="F107" s="88" t="s">
        <v>733</v>
      </c>
      <c r="G107" s="1">
        <v>10</v>
      </c>
      <c r="H107" s="1">
        <v>3</v>
      </c>
      <c r="I107" s="88" t="s">
        <v>737</v>
      </c>
      <c r="J107" s="230" t="s">
        <v>1014</v>
      </c>
      <c r="K107" s="64"/>
      <c r="L107" s="64" t="s">
        <v>38</v>
      </c>
      <c r="M107" s="64"/>
      <c r="N107" s="64"/>
      <c r="O107" s="64"/>
      <c r="P107" s="64"/>
    </row>
    <row r="108" spans="1:16" ht="51" customHeight="1">
      <c r="A108" s="188" t="s">
        <v>333</v>
      </c>
      <c r="B108" s="88" t="s">
        <v>745</v>
      </c>
      <c r="C108" s="88" t="s">
        <v>312</v>
      </c>
      <c r="D108" s="127" t="s">
        <v>313</v>
      </c>
      <c r="E108" s="68" t="s">
        <v>37</v>
      </c>
      <c r="F108" s="88" t="s">
        <v>739</v>
      </c>
      <c r="G108" s="68">
        <f>11+2+9+42</f>
        <v>64</v>
      </c>
      <c r="H108" s="1">
        <v>3</v>
      </c>
      <c r="I108" s="88" t="s">
        <v>752</v>
      </c>
      <c r="J108" s="218" t="s">
        <v>1008</v>
      </c>
      <c r="K108" s="64" t="s">
        <v>593</v>
      </c>
      <c r="L108" s="64"/>
      <c r="M108" s="64"/>
      <c r="N108" s="64"/>
      <c r="O108" s="64"/>
      <c r="P108" s="64"/>
    </row>
    <row r="109" spans="1:16" ht="51" customHeight="1">
      <c r="A109" s="189" t="s">
        <v>333</v>
      </c>
      <c r="B109" s="88" t="s">
        <v>720</v>
      </c>
      <c r="C109" s="88" t="s">
        <v>314</v>
      </c>
      <c r="D109" s="208" t="s">
        <v>315</v>
      </c>
      <c r="E109" s="6" t="s">
        <v>37</v>
      </c>
      <c r="F109" s="88" t="s">
        <v>718</v>
      </c>
      <c r="G109" s="68">
        <v>35</v>
      </c>
      <c r="H109" s="69">
        <v>3</v>
      </c>
      <c r="I109" s="88" t="s">
        <v>726</v>
      </c>
      <c r="J109" s="218" t="s">
        <v>1010</v>
      </c>
      <c r="K109" s="64"/>
      <c r="L109" s="64"/>
      <c r="M109" s="64" t="s">
        <v>594</v>
      </c>
      <c r="N109" s="64"/>
      <c r="O109" s="64"/>
      <c r="P109" s="64"/>
    </row>
    <row r="110" spans="1:16" ht="51" customHeight="1">
      <c r="A110" s="264" t="s">
        <v>335</v>
      </c>
      <c r="B110" s="265"/>
      <c r="C110" s="265"/>
      <c r="D110" s="265"/>
      <c r="E110" s="265"/>
      <c r="F110" s="265"/>
      <c r="G110" s="265"/>
      <c r="H110" s="265"/>
      <c r="I110" s="265"/>
      <c r="J110" s="265"/>
      <c r="K110" s="265"/>
      <c r="L110" s="265"/>
      <c r="M110" s="265"/>
      <c r="N110" s="265"/>
      <c r="O110" s="265"/>
      <c r="P110" s="265"/>
    </row>
    <row r="111" spans="1:16" ht="4.5" customHeight="1">
      <c r="A111" s="270"/>
      <c r="B111" s="271"/>
      <c r="C111" s="271"/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271"/>
    </row>
    <row r="112" spans="1:16" ht="51" customHeight="1">
      <c r="A112" s="162" t="s">
        <v>338</v>
      </c>
      <c r="B112" s="88" t="s">
        <v>3</v>
      </c>
      <c r="C112" s="88" t="s">
        <v>330</v>
      </c>
      <c r="D112" s="210" t="s">
        <v>331</v>
      </c>
      <c r="E112" s="68" t="s">
        <v>37</v>
      </c>
      <c r="F112" s="88" t="s">
        <v>858</v>
      </c>
      <c r="G112" s="64"/>
      <c r="H112" s="1">
        <v>3</v>
      </c>
      <c r="I112" s="88" t="s">
        <v>909</v>
      </c>
      <c r="J112" s="242" t="s">
        <v>1011</v>
      </c>
      <c r="K112" s="70"/>
      <c r="L112" s="64"/>
      <c r="M112" s="64"/>
      <c r="N112" s="64" t="s">
        <v>594</v>
      </c>
      <c r="O112" s="64"/>
      <c r="P112" s="64"/>
    </row>
    <row r="113" spans="1:16" ht="51" customHeight="1">
      <c r="A113" s="182" t="s">
        <v>334</v>
      </c>
      <c r="B113" s="88" t="s">
        <v>3</v>
      </c>
      <c r="C113" s="88" t="s">
        <v>90</v>
      </c>
      <c r="D113" s="125" t="s">
        <v>332</v>
      </c>
      <c r="E113" s="68" t="s">
        <v>37</v>
      </c>
      <c r="F113" s="88" t="s">
        <v>711</v>
      </c>
      <c r="G113" s="64"/>
      <c r="H113" s="1">
        <v>3</v>
      </c>
      <c r="I113" s="88" t="s">
        <v>523</v>
      </c>
      <c r="J113" s="244" t="s">
        <v>1010</v>
      </c>
      <c r="K113" s="70"/>
      <c r="L113" s="64"/>
      <c r="M113" s="64"/>
      <c r="N113" s="64" t="s">
        <v>598</v>
      </c>
      <c r="O113" s="64"/>
      <c r="P113" s="64"/>
    </row>
    <row r="114" spans="1:16" ht="51" customHeight="1">
      <c r="A114" s="182" t="s">
        <v>334</v>
      </c>
      <c r="B114" s="88" t="s">
        <v>1000</v>
      </c>
      <c r="C114" s="88" t="s">
        <v>91</v>
      </c>
      <c r="D114" s="125" t="s">
        <v>914</v>
      </c>
      <c r="E114" s="68" t="s">
        <v>37</v>
      </c>
      <c r="F114" s="88" t="s">
        <v>765</v>
      </c>
      <c r="G114" s="64">
        <v>3</v>
      </c>
      <c r="H114" s="1">
        <v>3</v>
      </c>
      <c r="I114" s="88" t="s">
        <v>915</v>
      </c>
      <c r="J114" s="244"/>
      <c r="K114" s="64">
        <v>6</v>
      </c>
      <c r="L114" s="64"/>
      <c r="M114" s="64"/>
      <c r="N114" s="64"/>
      <c r="O114" s="64"/>
      <c r="P114" s="64"/>
    </row>
    <row r="115" spans="1:16" ht="51" customHeight="1">
      <c r="A115" s="182" t="s">
        <v>334</v>
      </c>
      <c r="B115" s="88"/>
      <c r="C115" s="88" t="s">
        <v>87</v>
      </c>
      <c r="D115" s="125" t="s">
        <v>337</v>
      </c>
      <c r="E115" s="68" t="s">
        <v>37</v>
      </c>
      <c r="F115" s="88" t="s">
        <v>732</v>
      </c>
      <c r="G115" s="64"/>
      <c r="H115" s="1">
        <v>3</v>
      </c>
      <c r="I115" s="66"/>
      <c r="J115" s="218" t="s">
        <v>708</v>
      </c>
      <c r="K115" s="70"/>
      <c r="L115" s="64" t="s">
        <v>598</v>
      </c>
      <c r="M115" s="64"/>
      <c r="N115" s="64"/>
      <c r="O115" s="64"/>
      <c r="P115" s="64"/>
    </row>
    <row r="116" spans="1:16" ht="51" customHeight="1">
      <c r="A116" s="264" t="s">
        <v>759</v>
      </c>
      <c r="B116" s="265"/>
      <c r="C116" s="265"/>
      <c r="D116" s="265"/>
      <c r="E116" s="265"/>
      <c r="F116" s="265"/>
      <c r="G116" s="265"/>
      <c r="H116" s="265"/>
      <c r="I116" s="265"/>
      <c r="J116" s="265"/>
      <c r="K116" s="265"/>
      <c r="L116" s="265"/>
      <c r="M116" s="265"/>
      <c r="N116" s="265"/>
      <c r="O116" s="265"/>
      <c r="P116" s="265"/>
    </row>
    <row r="117" spans="1:16" ht="18" customHeight="1">
      <c r="A117" s="270"/>
      <c r="B117" s="271"/>
      <c r="C117" s="271"/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271"/>
    </row>
    <row r="118" spans="1:16" ht="51" customHeight="1">
      <c r="A118" s="217" t="s">
        <v>762</v>
      </c>
      <c r="B118" s="88" t="s">
        <v>815</v>
      </c>
      <c r="C118" s="88" t="s">
        <v>326</v>
      </c>
      <c r="D118" s="125" t="s">
        <v>820</v>
      </c>
      <c r="E118" s="88" t="s">
        <v>37</v>
      </c>
      <c r="F118" s="88" t="s">
        <v>718</v>
      </c>
      <c r="G118" s="10">
        <f>9+33+22+2+10</f>
        <v>76</v>
      </c>
      <c r="H118" s="216">
        <v>3</v>
      </c>
      <c r="I118" s="88" t="s">
        <v>823</v>
      </c>
      <c r="J118" s="236" t="s">
        <v>1007</v>
      </c>
      <c r="K118" s="64" t="s">
        <v>593</v>
      </c>
      <c r="L118" s="64"/>
      <c r="M118" s="64"/>
      <c r="N118" s="64"/>
      <c r="O118" s="64"/>
      <c r="P118" s="64"/>
    </row>
    <row r="119" spans="1:16" ht="51" customHeight="1">
      <c r="A119" s="163" t="s">
        <v>762</v>
      </c>
      <c r="B119" s="88" t="s">
        <v>775</v>
      </c>
      <c r="C119" s="88" t="s">
        <v>322</v>
      </c>
      <c r="D119" s="215" t="s">
        <v>773</v>
      </c>
      <c r="E119" s="88" t="s">
        <v>37</v>
      </c>
      <c r="F119" s="88" t="s">
        <v>733</v>
      </c>
      <c r="G119" s="111">
        <v>56</v>
      </c>
      <c r="H119" s="1">
        <v>3</v>
      </c>
      <c r="I119" s="88" t="s">
        <v>781</v>
      </c>
      <c r="J119" s="218" t="s">
        <v>1007</v>
      </c>
      <c r="K119" s="64"/>
      <c r="L119" s="64"/>
      <c r="M119" s="64"/>
      <c r="N119" s="64"/>
      <c r="O119" s="64" t="s">
        <v>598</v>
      </c>
      <c r="P119" s="64"/>
    </row>
    <row r="120" spans="1:16" ht="51" customHeight="1">
      <c r="A120" s="163" t="s">
        <v>762</v>
      </c>
      <c r="B120" s="88" t="s">
        <v>618</v>
      </c>
      <c r="C120" s="88" t="s">
        <v>43</v>
      </c>
      <c r="D120" s="125" t="s">
        <v>760</v>
      </c>
      <c r="E120" s="88" t="s">
        <v>37</v>
      </c>
      <c r="F120" s="88" t="s">
        <v>619</v>
      </c>
      <c r="G120" s="60">
        <v>47</v>
      </c>
      <c r="H120" s="1">
        <v>3</v>
      </c>
      <c r="I120" s="88" t="s">
        <v>997</v>
      </c>
      <c r="J120" s="218" t="s">
        <v>1007</v>
      </c>
      <c r="K120" s="64"/>
      <c r="L120" s="64">
        <v>5</v>
      </c>
      <c r="M120" s="64"/>
      <c r="N120" s="64">
        <v>5</v>
      </c>
      <c r="O120" s="64"/>
      <c r="P120" s="64"/>
    </row>
    <row r="121" spans="1:16" ht="51" customHeight="1">
      <c r="A121" s="163" t="s">
        <v>762</v>
      </c>
      <c r="B121" s="88" t="s">
        <v>766</v>
      </c>
      <c r="C121" s="88" t="s">
        <v>46</v>
      </c>
      <c r="D121" s="125" t="s">
        <v>761</v>
      </c>
      <c r="E121" s="88" t="s">
        <v>37</v>
      </c>
      <c r="F121" s="88" t="s">
        <v>733</v>
      </c>
      <c r="G121" s="7">
        <v>32</v>
      </c>
      <c r="H121" s="1">
        <v>3</v>
      </c>
      <c r="I121" s="88" t="s">
        <v>768</v>
      </c>
      <c r="J121" s="230" t="s">
        <v>1010</v>
      </c>
      <c r="K121" s="64"/>
      <c r="L121" s="64" t="s">
        <v>593</v>
      </c>
      <c r="M121" s="64"/>
      <c r="N121" s="64"/>
      <c r="O121" s="64"/>
      <c r="P121" s="64"/>
    </row>
    <row r="122" spans="1:16" ht="51" customHeight="1">
      <c r="A122" s="163" t="s">
        <v>762</v>
      </c>
      <c r="B122" s="88" t="s">
        <v>806</v>
      </c>
      <c r="C122" s="88" t="s">
        <v>44</v>
      </c>
      <c r="D122" s="125" t="s">
        <v>339</v>
      </c>
      <c r="E122" s="88" t="s">
        <v>37</v>
      </c>
      <c r="F122" s="88" t="s">
        <v>765</v>
      </c>
      <c r="G122" s="1">
        <v>25</v>
      </c>
      <c r="H122" s="1">
        <v>3</v>
      </c>
      <c r="I122" s="88" t="s">
        <v>810</v>
      </c>
      <c r="J122" s="230" t="s">
        <v>1011</v>
      </c>
      <c r="K122" s="64"/>
      <c r="L122" s="64">
        <v>2</v>
      </c>
      <c r="M122" s="64">
        <v>2</v>
      </c>
      <c r="N122" s="64"/>
      <c r="O122" s="64"/>
      <c r="P122" s="64"/>
    </row>
    <row r="123" spans="1:16" ht="26.25" customHeight="1">
      <c r="A123" s="261" t="s">
        <v>96</v>
      </c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3"/>
    </row>
    <row r="124" spans="1:16" ht="26.25" customHeight="1">
      <c r="A124" s="272"/>
      <c r="B124" s="273"/>
      <c r="C124" s="273"/>
      <c r="D124" s="273"/>
      <c r="E124" s="273"/>
      <c r="F124" s="273"/>
      <c r="G124" s="273"/>
      <c r="H124" s="273"/>
      <c r="I124" s="273"/>
      <c r="J124" s="273"/>
      <c r="K124" s="273"/>
      <c r="L124" s="273"/>
      <c r="M124" s="273"/>
      <c r="N124" s="273"/>
      <c r="O124" s="273"/>
      <c r="P124" s="274"/>
    </row>
    <row r="125" spans="1:16" ht="26.25" customHeight="1">
      <c r="A125" s="264" t="s">
        <v>97</v>
      </c>
      <c r="B125" s="265"/>
      <c r="C125" s="265"/>
      <c r="D125" s="265"/>
      <c r="E125" s="265"/>
      <c r="F125" s="265"/>
      <c r="G125" s="265"/>
      <c r="H125" s="265"/>
      <c r="I125" s="265"/>
      <c r="J125" s="265"/>
      <c r="K125" s="265"/>
      <c r="L125" s="265"/>
      <c r="M125" s="265"/>
      <c r="N125" s="265"/>
      <c r="O125" s="265"/>
      <c r="P125" s="265"/>
    </row>
    <row r="126" spans="1:16" ht="26.25" customHeight="1">
      <c r="A126" s="270"/>
      <c r="B126" s="271"/>
      <c r="C126" s="271"/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271"/>
    </row>
    <row r="127" spans="1:16" ht="51" customHeight="1">
      <c r="A127" s="192" t="s">
        <v>98</v>
      </c>
      <c r="B127" s="88" t="s">
        <v>4</v>
      </c>
      <c r="C127" s="88" t="s">
        <v>347</v>
      </c>
      <c r="D127" s="125" t="s">
        <v>343</v>
      </c>
      <c r="E127" s="68" t="s">
        <v>37</v>
      </c>
      <c r="F127" s="88" t="s">
        <v>50</v>
      </c>
      <c r="G127" s="66"/>
      <c r="H127" s="1">
        <v>3</v>
      </c>
      <c r="I127" s="88" t="s">
        <v>697</v>
      </c>
      <c r="J127" s="245" t="s">
        <v>1011</v>
      </c>
      <c r="K127" s="62"/>
      <c r="L127" s="62">
        <v>3</v>
      </c>
      <c r="M127" s="62"/>
      <c r="N127" s="62">
        <v>2</v>
      </c>
      <c r="O127" s="62"/>
      <c r="P127" s="67"/>
    </row>
    <row r="128" spans="1:16" ht="51" customHeight="1">
      <c r="A128" s="193" t="s">
        <v>98</v>
      </c>
      <c r="B128" s="88" t="s">
        <v>811</v>
      </c>
      <c r="C128" s="88" t="s">
        <v>348</v>
      </c>
      <c r="D128" s="125" t="s">
        <v>832</v>
      </c>
      <c r="E128" s="68" t="s">
        <v>37</v>
      </c>
      <c r="F128" s="88" t="s">
        <v>712</v>
      </c>
      <c r="G128" s="7">
        <v>32</v>
      </c>
      <c r="H128" s="1">
        <v>3</v>
      </c>
      <c r="I128" s="88" t="s">
        <v>835</v>
      </c>
      <c r="J128" s="244" t="s">
        <v>1010</v>
      </c>
      <c r="K128" s="66" t="s">
        <v>38</v>
      </c>
      <c r="L128" s="66"/>
      <c r="M128" s="66"/>
      <c r="N128" s="66"/>
      <c r="O128" s="66"/>
      <c r="P128" s="66"/>
    </row>
    <row r="129" spans="1:16" ht="51" customHeight="1">
      <c r="A129" s="193" t="s">
        <v>98</v>
      </c>
      <c r="B129" s="88" t="s">
        <v>4</v>
      </c>
      <c r="C129" s="88" t="s">
        <v>349</v>
      </c>
      <c r="D129" s="125" t="s">
        <v>344</v>
      </c>
      <c r="E129" s="68" t="s">
        <v>37</v>
      </c>
      <c r="F129" s="88" t="s">
        <v>50</v>
      </c>
      <c r="G129" s="66"/>
      <c r="H129" s="1">
        <v>3</v>
      </c>
      <c r="I129" s="88" t="s">
        <v>697</v>
      </c>
      <c r="J129" s="246" t="s">
        <v>1010</v>
      </c>
      <c r="K129" s="66">
        <v>4</v>
      </c>
      <c r="L129" s="66"/>
      <c r="M129" s="66">
        <v>3</v>
      </c>
      <c r="N129" s="66"/>
      <c r="O129" s="66"/>
      <c r="P129" s="66"/>
    </row>
    <row r="130" spans="1:16" ht="51" customHeight="1">
      <c r="A130" s="193" t="s">
        <v>98</v>
      </c>
      <c r="B130" s="88" t="s">
        <v>4</v>
      </c>
      <c r="C130" s="88" t="s">
        <v>350</v>
      </c>
      <c r="D130" s="125" t="s">
        <v>345</v>
      </c>
      <c r="E130" s="68" t="s">
        <v>37</v>
      </c>
      <c r="F130" s="88" t="s">
        <v>50</v>
      </c>
      <c r="G130" s="66"/>
      <c r="H130" s="1">
        <v>3</v>
      </c>
      <c r="I130" s="88" t="s">
        <v>697</v>
      </c>
      <c r="J130" s="247" t="s">
        <v>1015</v>
      </c>
      <c r="K130" s="66">
        <v>5</v>
      </c>
      <c r="L130" s="66"/>
      <c r="M130" s="66">
        <v>5</v>
      </c>
      <c r="N130" s="66"/>
      <c r="O130" s="66"/>
      <c r="P130" s="66"/>
    </row>
    <row r="131" spans="1:16" ht="51" customHeight="1">
      <c r="A131" s="193" t="s">
        <v>98</v>
      </c>
      <c r="B131" s="88" t="s">
        <v>929</v>
      </c>
      <c r="C131" s="88" t="s">
        <v>43</v>
      </c>
      <c r="D131" s="125" t="s">
        <v>325</v>
      </c>
      <c r="E131" s="68" t="s">
        <v>37</v>
      </c>
      <c r="F131" s="88" t="s">
        <v>619</v>
      </c>
      <c r="G131" s="60">
        <v>47</v>
      </c>
      <c r="H131" s="1">
        <v>3</v>
      </c>
      <c r="I131" s="88" t="s">
        <v>998</v>
      </c>
      <c r="J131" s="218" t="s">
        <v>1007</v>
      </c>
      <c r="K131" s="66"/>
      <c r="L131" s="66">
        <v>5</v>
      </c>
      <c r="M131" s="66"/>
      <c r="N131" s="66">
        <v>5</v>
      </c>
      <c r="O131" s="65"/>
      <c r="P131" s="66"/>
    </row>
    <row r="132" spans="1:16" ht="51" customHeight="1">
      <c r="A132" s="193" t="s">
        <v>98</v>
      </c>
      <c r="B132" s="88" t="s">
        <v>887</v>
      </c>
      <c r="C132" s="1" t="s">
        <v>70</v>
      </c>
      <c r="D132" s="125" t="s">
        <v>363</v>
      </c>
      <c r="E132" s="68" t="s">
        <v>37</v>
      </c>
      <c r="F132" s="88" t="s">
        <v>765</v>
      </c>
      <c r="G132" s="61">
        <v>37</v>
      </c>
      <c r="H132" s="1">
        <v>3</v>
      </c>
      <c r="I132" s="88" t="s">
        <v>892</v>
      </c>
      <c r="J132" s="240" t="s">
        <v>1011</v>
      </c>
      <c r="K132" s="66"/>
      <c r="L132" s="66">
        <v>1</v>
      </c>
      <c r="M132" s="66">
        <v>1</v>
      </c>
      <c r="N132" s="66"/>
      <c r="O132" s="65"/>
      <c r="P132" s="66"/>
    </row>
    <row r="133" spans="1:16" ht="26.25" customHeight="1">
      <c r="A133" s="264" t="s">
        <v>100</v>
      </c>
      <c r="B133" s="265"/>
      <c r="C133" s="265"/>
      <c r="D133" s="265"/>
      <c r="E133" s="265"/>
      <c r="F133" s="265"/>
      <c r="G133" s="265"/>
      <c r="H133" s="265"/>
      <c r="I133" s="265"/>
      <c r="J133" s="265"/>
      <c r="K133" s="265"/>
      <c r="L133" s="265"/>
      <c r="M133" s="265"/>
      <c r="N133" s="265"/>
      <c r="O133" s="265"/>
      <c r="P133" s="265"/>
    </row>
    <row r="134" spans="1:16" ht="26.25" customHeight="1">
      <c r="A134" s="270"/>
      <c r="B134" s="271"/>
      <c r="C134" s="271"/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271"/>
    </row>
    <row r="135" spans="1:16" ht="51" customHeight="1">
      <c r="A135" s="186" t="s">
        <v>101</v>
      </c>
      <c r="B135" s="88" t="s">
        <v>843</v>
      </c>
      <c r="C135" s="88" t="s">
        <v>69</v>
      </c>
      <c r="D135" s="125" t="s">
        <v>62</v>
      </c>
      <c r="E135" s="68" t="s">
        <v>37</v>
      </c>
      <c r="F135" s="88" t="s">
        <v>786</v>
      </c>
      <c r="G135" s="111" t="s">
        <v>868</v>
      </c>
      <c r="H135" s="1">
        <v>3</v>
      </c>
      <c r="I135" s="88" t="s">
        <v>871</v>
      </c>
      <c r="J135" s="218" t="s">
        <v>1012</v>
      </c>
      <c r="K135" s="64"/>
      <c r="L135" s="66">
        <v>2</v>
      </c>
      <c r="M135" s="66"/>
      <c r="N135" s="66"/>
      <c r="O135" s="66">
        <v>3</v>
      </c>
      <c r="P135" s="62"/>
    </row>
    <row r="136" spans="1:16" ht="51" customHeight="1">
      <c r="A136" s="160" t="s">
        <v>101</v>
      </c>
      <c r="B136" s="88" t="s">
        <v>4</v>
      </c>
      <c r="C136" s="88" t="s">
        <v>351</v>
      </c>
      <c r="D136" s="125" t="s">
        <v>346</v>
      </c>
      <c r="E136" s="68" t="s">
        <v>37</v>
      </c>
      <c r="F136" s="88" t="s">
        <v>50</v>
      </c>
      <c r="G136" s="64"/>
      <c r="H136" s="1">
        <v>3</v>
      </c>
      <c r="I136" s="88" t="s">
        <v>1002</v>
      </c>
      <c r="J136" s="244" t="s">
        <v>1014</v>
      </c>
      <c r="K136" s="64"/>
      <c r="L136" s="66"/>
      <c r="M136" s="66">
        <v>2</v>
      </c>
      <c r="N136" s="66">
        <v>4</v>
      </c>
      <c r="O136" s="66">
        <v>2</v>
      </c>
      <c r="P136" s="62"/>
    </row>
    <row r="137" spans="1:16" ht="51" customHeight="1">
      <c r="A137" s="160" t="s">
        <v>101</v>
      </c>
      <c r="B137" s="88" t="s">
        <v>4</v>
      </c>
      <c r="C137" s="88" t="s">
        <v>347</v>
      </c>
      <c r="D137" s="125" t="s">
        <v>343</v>
      </c>
      <c r="E137" s="68" t="s">
        <v>37</v>
      </c>
      <c r="F137" s="88" t="s">
        <v>50</v>
      </c>
      <c r="G137" s="61"/>
      <c r="H137" s="1">
        <v>3</v>
      </c>
      <c r="I137" s="88" t="s">
        <v>623</v>
      </c>
      <c r="J137" s="245" t="s">
        <v>1011</v>
      </c>
      <c r="K137" s="65"/>
      <c r="L137" s="66">
        <v>3</v>
      </c>
      <c r="M137" s="66"/>
      <c r="N137" s="66">
        <v>2</v>
      </c>
      <c r="O137" s="66"/>
      <c r="P137" s="62"/>
    </row>
    <row r="138" spans="1:16" ht="51" customHeight="1">
      <c r="A138" s="160" t="s">
        <v>101</v>
      </c>
      <c r="B138" s="88" t="s">
        <v>4</v>
      </c>
      <c r="C138" s="88" t="s">
        <v>349</v>
      </c>
      <c r="D138" s="125" t="s">
        <v>344</v>
      </c>
      <c r="E138" s="68" t="s">
        <v>37</v>
      </c>
      <c r="F138" s="88" t="s">
        <v>50</v>
      </c>
      <c r="G138" s="66"/>
      <c r="H138" s="1">
        <v>3</v>
      </c>
      <c r="I138" s="88" t="s">
        <v>623</v>
      </c>
      <c r="J138" s="246" t="s">
        <v>1010</v>
      </c>
      <c r="K138" s="64">
        <v>4</v>
      </c>
      <c r="L138" s="66"/>
      <c r="M138" s="66">
        <v>3</v>
      </c>
      <c r="N138" s="66"/>
      <c r="O138" s="66"/>
      <c r="P138" s="62"/>
    </row>
    <row r="139" spans="1:16" ht="51" customHeight="1">
      <c r="A139" s="160" t="s">
        <v>101</v>
      </c>
      <c r="B139" s="88" t="s">
        <v>4</v>
      </c>
      <c r="C139" s="88" t="s">
        <v>350</v>
      </c>
      <c r="D139" s="125" t="s">
        <v>345</v>
      </c>
      <c r="E139" s="68" t="s">
        <v>37</v>
      </c>
      <c r="F139" s="88" t="s">
        <v>50</v>
      </c>
      <c r="G139" s="66"/>
      <c r="H139" s="1">
        <v>3</v>
      </c>
      <c r="I139" s="88" t="s">
        <v>623</v>
      </c>
      <c r="J139" s="247" t="s">
        <v>1015</v>
      </c>
      <c r="K139" s="64">
        <v>5</v>
      </c>
      <c r="L139" s="66"/>
      <c r="M139" s="66">
        <v>5</v>
      </c>
      <c r="N139" s="66"/>
      <c r="O139" s="66"/>
      <c r="P139" s="62"/>
    </row>
    <row r="140" spans="1:16" ht="51" customHeight="1">
      <c r="A140" s="160" t="s">
        <v>101</v>
      </c>
      <c r="B140" s="88" t="s">
        <v>929</v>
      </c>
      <c r="C140" s="88" t="s">
        <v>43</v>
      </c>
      <c r="D140" s="125" t="s">
        <v>325</v>
      </c>
      <c r="E140" s="68" t="s">
        <v>37</v>
      </c>
      <c r="F140" s="88" t="s">
        <v>619</v>
      </c>
      <c r="G140" s="60">
        <v>47</v>
      </c>
      <c r="H140" s="1">
        <v>3</v>
      </c>
      <c r="I140" s="88" t="s">
        <v>999</v>
      </c>
      <c r="J140" s="218" t="s">
        <v>1007</v>
      </c>
      <c r="K140" s="64"/>
      <c r="L140" s="66">
        <v>5</v>
      </c>
      <c r="M140" s="66"/>
      <c r="N140" s="66">
        <v>5</v>
      </c>
      <c r="O140" s="66"/>
      <c r="P140" s="62"/>
    </row>
    <row r="141" spans="1:16" ht="26.25" customHeight="1">
      <c r="A141" s="264" t="s">
        <v>103</v>
      </c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</row>
    <row r="142" spans="1:16" ht="26.25" customHeight="1">
      <c r="A142" s="270"/>
      <c r="B142" s="271"/>
      <c r="C142" s="271"/>
      <c r="D142" s="271"/>
      <c r="E142" s="271"/>
      <c r="F142" s="271"/>
      <c r="G142" s="271"/>
      <c r="H142" s="271"/>
      <c r="I142" s="271"/>
      <c r="J142" s="271"/>
      <c r="K142" s="271"/>
      <c r="L142" s="271"/>
      <c r="M142" s="271"/>
      <c r="N142" s="271"/>
      <c r="O142" s="271"/>
      <c r="P142" s="271"/>
    </row>
    <row r="143" spans="1:16" ht="51" customHeight="1">
      <c r="A143" s="187" t="s">
        <v>104</v>
      </c>
      <c r="B143" s="88" t="s">
        <v>1001</v>
      </c>
      <c r="C143" s="88" t="s">
        <v>351</v>
      </c>
      <c r="D143" s="125" t="s">
        <v>346</v>
      </c>
      <c r="E143" s="68" t="s">
        <v>37</v>
      </c>
      <c r="F143" s="88" t="s">
        <v>50</v>
      </c>
      <c r="G143" s="2"/>
      <c r="H143" s="1">
        <v>3</v>
      </c>
      <c r="I143" s="88" t="s">
        <v>1003</v>
      </c>
      <c r="J143" s="244" t="s">
        <v>1014</v>
      </c>
      <c r="K143" s="9"/>
      <c r="L143" s="9"/>
      <c r="M143" s="9">
        <v>2</v>
      </c>
      <c r="N143" s="9">
        <v>4</v>
      </c>
      <c r="O143" s="9"/>
      <c r="P143" s="9"/>
    </row>
    <row r="144" spans="1:16" ht="51" customHeight="1">
      <c r="A144" s="188" t="s">
        <v>104</v>
      </c>
      <c r="B144" s="88" t="s">
        <v>931</v>
      </c>
      <c r="C144" s="88" t="s">
        <v>75</v>
      </c>
      <c r="D144" s="210" t="s">
        <v>294</v>
      </c>
      <c r="E144" s="68" t="s">
        <v>37</v>
      </c>
      <c r="F144" s="88" t="s">
        <v>932</v>
      </c>
      <c r="G144" s="10">
        <v>22</v>
      </c>
      <c r="H144" s="1">
        <v>3</v>
      </c>
      <c r="I144" s="88" t="s">
        <v>934</v>
      </c>
      <c r="J144" s="242" t="s">
        <v>1014</v>
      </c>
      <c r="K144" s="9"/>
      <c r="L144" s="9"/>
      <c r="M144" s="9"/>
      <c r="N144" s="5" t="s">
        <v>38</v>
      </c>
      <c r="O144" s="9"/>
      <c r="P144" s="9"/>
    </row>
    <row r="145" spans="1:16" ht="51" customHeight="1">
      <c r="A145" s="188" t="s">
        <v>104</v>
      </c>
      <c r="B145" s="88" t="s">
        <v>859</v>
      </c>
      <c r="C145" s="88" t="s">
        <v>352</v>
      </c>
      <c r="D145" s="125" t="s">
        <v>95</v>
      </c>
      <c r="E145" s="68" t="s">
        <v>37</v>
      </c>
      <c r="F145" s="88" t="s">
        <v>858</v>
      </c>
      <c r="G145" s="2">
        <v>42</v>
      </c>
      <c r="H145" s="1">
        <v>3</v>
      </c>
      <c r="I145" s="88" t="s">
        <v>864</v>
      </c>
      <c r="J145" s="243" t="s">
        <v>1012</v>
      </c>
      <c r="K145" s="12"/>
      <c r="L145" s="9">
        <v>5</v>
      </c>
      <c r="M145" s="12"/>
      <c r="N145" s="9"/>
      <c r="O145" s="9">
        <v>1</v>
      </c>
      <c r="P145" s="9"/>
    </row>
    <row r="146" spans="1:16" ht="51" customHeight="1">
      <c r="A146" s="188" t="s">
        <v>104</v>
      </c>
      <c r="B146" s="88" t="s">
        <v>674</v>
      </c>
      <c r="C146" s="88" t="s">
        <v>56</v>
      </c>
      <c r="D146" s="125" t="s">
        <v>57</v>
      </c>
      <c r="E146" s="68" t="s">
        <v>37</v>
      </c>
      <c r="F146" s="88" t="s">
        <v>621</v>
      </c>
      <c r="G146" s="1">
        <v>44</v>
      </c>
      <c r="H146" s="1">
        <v>3</v>
      </c>
      <c r="I146" s="88" t="s">
        <v>677</v>
      </c>
      <c r="J146" s="235" t="s">
        <v>708</v>
      </c>
      <c r="K146" s="12"/>
      <c r="L146" s="154"/>
      <c r="M146" s="218">
        <v>4</v>
      </c>
      <c r="N146" s="154"/>
      <c r="O146" s="9">
        <v>2</v>
      </c>
      <c r="P146" s="9"/>
    </row>
    <row r="147" spans="1:16" ht="51" customHeight="1">
      <c r="A147" s="188" t="s">
        <v>104</v>
      </c>
      <c r="B147" s="88" t="s">
        <v>843</v>
      </c>
      <c r="C147" s="88" t="s">
        <v>69</v>
      </c>
      <c r="D147" s="125" t="s">
        <v>62</v>
      </c>
      <c r="E147" s="68" t="s">
        <v>37</v>
      </c>
      <c r="F147" s="88" t="s">
        <v>786</v>
      </c>
      <c r="G147" s="111" t="s">
        <v>868</v>
      </c>
      <c r="H147" s="1">
        <v>3</v>
      </c>
      <c r="I147" s="88" t="s">
        <v>872</v>
      </c>
      <c r="J147" s="218" t="s">
        <v>1012</v>
      </c>
      <c r="K147" s="3"/>
      <c r="L147" s="218">
        <v>2</v>
      </c>
      <c r="M147" s="3"/>
      <c r="N147" s="218"/>
      <c r="O147" s="4">
        <v>3</v>
      </c>
      <c r="P147" s="4"/>
    </row>
    <row r="148" spans="1:16" ht="51" customHeight="1">
      <c r="A148" s="188" t="s">
        <v>104</v>
      </c>
      <c r="B148" s="88" t="s">
        <v>878</v>
      </c>
      <c r="C148" s="88" t="s">
        <v>73</v>
      </c>
      <c r="D148" s="125" t="s">
        <v>702</v>
      </c>
      <c r="E148" s="68" t="s">
        <v>37</v>
      </c>
      <c r="F148" s="88" t="s">
        <v>701</v>
      </c>
      <c r="G148" s="110">
        <v>2</v>
      </c>
      <c r="H148" s="1">
        <v>3</v>
      </c>
      <c r="I148" s="88" t="s">
        <v>882</v>
      </c>
      <c r="J148" s="243" t="s">
        <v>1009</v>
      </c>
      <c r="K148" s="160">
        <v>5</v>
      </c>
      <c r="L148" s="9"/>
      <c r="M148" s="160">
        <v>5</v>
      </c>
      <c r="N148" s="9"/>
      <c r="O148" s="9"/>
      <c r="P148" s="9"/>
    </row>
    <row r="149" spans="1:16" ht="51" customHeight="1">
      <c r="A149" s="287" t="s">
        <v>898</v>
      </c>
      <c r="B149" s="281"/>
      <c r="C149" s="281"/>
      <c r="D149" s="281"/>
      <c r="E149" s="281"/>
      <c r="F149" s="265"/>
      <c r="G149" s="265"/>
      <c r="H149" s="281"/>
      <c r="I149" s="281"/>
      <c r="J149" s="265"/>
      <c r="K149" s="265"/>
      <c r="L149" s="265"/>
      <c r="M149" s="265"/>
      <c r="N149" s="265"/>
      <c r="O149" s="265"/>
      <c r="P149" s="265"/>
    </row>
    <row r="150" spans="1:16" ht="13.5" customHeight="1">
      <c r="A150" s="270"/>
      <c r="B150" s="271"/>
      <c r="C150" s="271"/>
      <c r="D150" s="271"/>
      <c r="E150" s="271"/>
      <c r="F150" s="271"/>
      <c r="G150" s="271"/>
      <c r="H150" s="271"/>
      <c r="I150" s="271"/>
      <c r="J150" s="271"/>
      <c r="K150" s="271"/>
      <c r="L150" s="271"/>
      <c r="M150" s="271"/>
      <c r="N150" s="271"/>
      <c r="O150" s="271"/>
      <c r="P150" s="271"/>
    </row>
    <row r="151" spans="1:16" ht="51" customHeight="1">
      <c r="A151" s="164" t="s">
        <v>105</v>
      </c>
      <c r="B151" s="88" t="s">
        <v>843</v>
      </c>
      <c r="C151" s="68" t="s">
        <v>69</v>
      </c>
      <c r="D151" s="125" t="s">
        <v>62</v>
      </c>
      <c r="E151" s="68" t="s">
        <v>37</v>
      </c>
      <c r="F151" s="88" t="s">
        <v>786</v>
      </c>
      <c r="G151" s="111" t="s">
        <v>868</v>
      </c>
      <c r="H151" s="1">
        <v>3</v>
      </c>
      <c r="I151" s="88" t="s">
        <v>873</v>
      </c>
      <c r="J151" s="218" t="s">
        <v>1012</v>
      </c>
      <c r="K151" s="64"/>
      <c r="L151" s="218">
        <v>2</v>
      </c>
      <c r="M151" s="64"/>
      <c r="N151" s="218">
        <v>4</v>
      </c>
      <c r="O151" s="63">
        <v>3</v>
      </c>
      <c r="P151" s="64"/>
    </row>
    <row r="152" spans="1:16" ht="51" customHeight="1">
      <c r="A152" s="165" t="s">
        <v>105</v>
      </c>
      <c r="B152" s="88" t="s">
        <v>664</v>
      </c>
      <c r="C152" s="68" t="s">
        <v>93</v>
      </c>
      <c r="D152" s="125" t="s">
        <v>620</v>
      </c>
      <c r="E152" s="68" t="s">
        <v>37</v>
      </c>
      <c r="F152" s="88" t="s">
        <v>662</v>
      </c>
      <c r="G152" s="61">
        <v>35</v>
      </c>
      <c r="H152" s="1">
        <v>3</v>
      </c>
      <c r="I152" s="88" t="s">
        <v>667</v>
      </c>
      <c r="J152" s="241" t="s">
        <v>1007</v>
      </c>
      <c r="K152" s="64" t="s">
        <v>38</v>
      </c>
      <c r="L152" s="64"/>
      <c r="M152" s="64"/>
      <c r="N152" s="64"/>
      <c r="O152" s="63"/>
      <c r="P152" s="64"/>
    </row>
    <row r="153" spans="1:16" ht="51" customHeight="1">
      <c r="A153" s="165" t="s">
        <v>105</v>
      </c>
      <c r="B153" s="88" t="s">
        <v>878</v>
      </c>
      <c r="C153" s="68" t="s">
        <v>73</v>
      </c>
      <c r="D153" s="125" t="s">
        <v>702</v>
      </c>
      <c r="E153" s="68" t="s">
        <v>37</v>
      </c>
      <c r="F153" s="88" t="s">
        <v>701</v>
      </c>
      <c r="G153" s="61">
        <v>1</v>
      </c>
      <c r="H153" s="1">
        <v>3</v>
      </c>
      <c r="I153" s="88" t="s">
        <v>883</v>
      </c>
      <c r="J153" s="243" t="s">
        <v>1009</v>
      </c>
      <c r="K153" s="160">
        <v>5</v>
      </c>
      <c r="L153" s="63"/>
      <c r="M153" s="160">
        <v>5</v>
      </c>
      <c r="N153" s="64"/>
      <c r="O153" s="63"/>
      <c r="P153" s="64"/>
    </row>
    <row r="154" spans="1:16" ht="51" customHeight="1">
      <c r="A154" s="165" t="s">
        <v>105</v>
      </c>
      <c r="B154" s="88" t="s">
        <v>930</v>
      </c>
      <c r="C154" s="68" t="s">
        <v>351</v>
      </c>
      <c r="D154" s="125" t="s">
        <v>346</v>
      </c>
      <c r="E154" s="68" t="s">
        <v>37</v>
      </c>
      <c r="F154" s="88" t="s">
        <v>50</v>
      </c>
      <c r="G154" s="61"/>
      <c r="H154" s="1">
        <v>3</v>
      </c>
      <c r="I154" s="88" t="s">
        <v>1004</v>
      </c>
      <c r="J154" s="244" t="s">
        <v>1014</v>
      </c>
      <c r="K154" s="64"/>
      <c r="L154" s="63"/>
      <c r="M154" s="64">
        <v>2</v>
      </c>
      <c r="N154" s="64"/>
      <c r="O154" s="63">
        <v>2</v>
      </c>
      <c r="P154" s="64"/>
    </row>
    <row r="155" spans="1:16" ht="51" customHeight="1">
      <c r="A155" s="165" t="s">
        <v>105</v>
      </c>
      <c r="B155" s="88" t="s">
        <v>846</v>
      </c>
      <c r="C155" s="68" t="s">
        <v>102</v>
      </c>
      <c r="D155" s="88" t="s">
        <v>297</v>
      </c>
      <c r="E155" s="68" t="s">
        <v>37</v>
      </c>
      <c r="F155" s="88" t="s">
        <v>50</v>
      </c>
      <c r="G155" s="2">
        <v>58</v>
      </c>
      <c r="H155" s="1">
        <v>3</v>
      </c>
      <c r="I155" s="88" t="s">
        <v>847</v>
      </c>
      <c r="J155" s="238" t="s">
        <v>1011</v>
      </c>
      <c r="K155" s="64">
        <v>4</v>
      </c>
      <c r="L155" s="63"/>
      <c r="M155" s="64"/>
      <c r="N155" s="64"/>
      <c r="O155" s="63">
        <v>5</v>
      </c>
      <c r="P155" s="64"/>
    </row>
    <row r="156" spans="1:16" ht="51" customHeight="1">
      <c r="A156" s="165" t="s">
        <v>105</v>
      </c>
      <c r="B156" s="88" t="s">
        <v>931</v>
      </c>
      <c r="C156" s="68" t="s">
        <v>75</v>
      </c>
      <c r="D156" s="210" t="s">
        <v>294</v>
      </c>
      <c r="E156" s="68" t="s">
        <v>37</v>
      </c>
      <c r="F156" s="88" t="s">
        <v>932</v>
      </c>
      <c r="G156" s="10">
        <v>22</v>
      </c>
      <c r="H156" s="1">
        <v>3</v>
      </c>
      <c r="I156" s="88" t="s">
        <v>935</v>
      </c>
      <c r="J156" s="242" t="s">
        <v>1014</v>
      </c>
      <c r="K156" s="64"/>
      <c r="L156" s="63"/>
      <c r="M156" s="64"/>
      <c r="N156" s="64" t="s">
        <v>38</v>
      </c>
      <c r="O156" s="63"/>
      <c r="P156" s="64"/>
    </row>
    <row r="157" spans="1:16" ht="48.75" customHeight="1">
      <c r="A157" s="264" t="s">
        <v>357</v>
      </c>
      <c r="B157" s="265"/>
      <c r="C157" s="265"/>
      <c r="D157" s="265"/>
      <c r="E157" s="265"/>
      <c r="F157" s="265"/>
      <c r="G157" s="265"/>
      <c r="H157" s="265"/>
      <c r="I157" s="265"/>
      <c r="J157" s="265"/>
      <c r="K157" s="265"/>
      <c r="L157" s="265"/>
      <c r="M157" s="265"/>
      <c r="N157" s="265"/>
      <c r="O157" s="265"/>
      <c r="P157" s="265"/>
    </row>
    <row r="158" spans="1:16" ht="21.75" customHeight="1">
      <c r="A158" s="270"/>
      <c r="B158" s="271"/>
      <c r="C158" s="271"/>
      <c r="D158" s="271"/>
      <c r="E158" s="271"/>
      <c r="F158" s="271"/>
      <c r="G158" s="271"/>
      <c r="H158" s="271"/>
      <c r="I158" s="271"/>
      <c r="J158" s="271"/>
      <c r="K158" s="271"/>
      <c r="L158" s="271"/>
      <c r="M158" s="271"/>
      <c r="N158" s="271"/>
      <c r="O158" s="271"/>
      <c r="P158" s="271"/>
    </row>
    <row r="159" spans="1:16" ht="51" customHeight="1">
      <c r="A159" s="186" t="s">
        <v>107</v>
      </c>
      <c r="B159" s="6" t="s">
        <v>942</v>
      </c>
      <c r="C159" s="68" t="s">
        <v>136</v>
      </c>
      <c r="D159" s="125" t="s">
        <v>961</v>
      </c>
      <c r="E159" s="3" t="s">
        <v>37</v>
      </c>
      <c r="F159" s="88" t="s">
        <v>858</v>
      </c>
      <c r="G159" s="68">
        <v>16</v>
      </c>
      <c r="H159" s="1">
        <v>3</v>
      </c>
      <c r="I159" s="88" t="s">
        <v>963</v>
      </c>
      <c r="J159" s="243" t="s">
        <v>1015</v>
      </c>
      <c r="K159" s="9" t="s">
        <v>38</v>
      </c>
      <c r="L159" s="5"/>
      <c r="M159" s="9"/>
      <c r="N159" s="9"/>
      <c r="O159" s="5"/>
      <c r="P159" s="9"/>
    </row>
    <row r="160" spans="1:16" ht="51" customHeight="1">
      <c r="A160" s="105" t="s">
        <v>107</v>
      </c>
      <c r="B160" s="88" t="s">
        <v>860</v>
      </c>
      <c r="C160" s="68" t="s">
        <v>353</v>
      </c>
      <c r="D160" s="125" t="s">
        <v>95</v>
      </c>
      <c r="E160" s="3" t="s">
        <v>37</v>
      </c>
      <c r="F160" s="88" t="s">
        <v>858</v>
      </c>
      <c r="G160" s="2">
        <v>42</v>
      </c>
      <c r="H160" s="1">
        <v>3</v>
      </c>
      <c r="I160" s="88" t="s">
        <v>865</v>
      </c>
      <c r="J160" s="243" t="s">
        <v>1012</v>
      </c>
      <c r="K160" s="64"/>
      <c r="L160" s="63">
        <v>5</v>
      </c>
      <c r="M160" s="64"/>
      <c r="N160" s="64"/>
      <c r="O160" s="63">
        <v>1</v>
      </c>
      <c r="P160" s="64"/>
    </row>
    <row r="161" spans="1:16" ht="51" customHeight="1">
      <c r="A161" s="105" t="s">
        <v>107</v>
      </c>
      <c r="B161" s="88" t="s">
        <v>818</v>
      </c>
      <c r="C161" s="68" t="s">
        <v>99</v>
      </c>
      <c r="D161" s="125" t="s">
        <v>820</v>
      </c>
      <c r="E161" s="3" t="s">
        <v>37</v>
      </c>
      <c r="F161" s="88" t="s">
        <v>718</v>
      </c>
      <c r="G161" s="10">
        <f>9+33+22+2+10</f>
        <v>76</v>
      </c>
      <c r="H161" s="1">
        <v>3</v>
      </c>
      <c r="I161" s="88" t="s">
        <v>824</v>
      </c>
      <c r="J161" s="236" t="s">
        <v>1007</v>
      </c>
      <c r="K161" s="154" t="s">
        <v>593</v>
      </c>
      <c r="L161" s="63"/>
      <c r="M161" s="154"/>
      <c r="N161" s="64"/>
      <c r="O161" s="63"/>
      <c r="P161" s="64"/>
    </row>
    <row r="162" spans="1:16" ht="51" customHeight="1">
      <c r="A162" s="105" t="s">
        <v>107</v>
      </c>
      <c r="B162" s="61"/>
      <c r="C162" s="68" t="s">
        <v>354</v>
      </c>
      <c r="D162" s="125" t="s">
        <v>355</v>
      </c>
      <c r="E162" s="3" t="s">
        <v>37</v>
      </c>
      <c r="F162" s="61" t="s">
        <v>50</v>
      </c>
      <c r="G162" s="68">
        <v>2</v>
      </c>
      <c r="H162" s="1">
        <v>3</v>
      </c>
      <c r="I162" s="88"/>
      <c r="J162" s="247"/>
      <c r="K162" s="60"/>
      <c r="L162" s="63"/>
      <c r="M162" s="64"/>
      <c r="N162" s="64"/>
      <c r="O162" s="63"/>
      <c r="P162" s="64"/>
    </row>
    <row r="163" spans="1:16" ht="51" customHeight="1">
      <c r="A163" s="105" t="s">
        <v>107</v>
      </c>
      <c r="B163" s="88" t="s">
        <v>774</v>
      </c>
      <c r="C163" s="68" t="s">
        <v>356</v>
      </c>
      <c r="D163" s="125" t="s">
        <v>340</v>
      </c>
      <c r="E163" s="3" t="s">
        <v>37</v>
      </c>
      <c r="F163" s="88" t="s">
        <v>764</v>
      </c>
      <c r="G163" s="2" t="s">
        <v>855</v>
      </c>
      <c r="H163" s="1">
        <v>3</v>
      </c>
      <c r="I163" s="88" t="s">
        <v>856</v>
      </c>
      <c r="J163" s="244" t="s">
        <v>708</v>
      </c>
      <c r="K163" s="64"/>
      <c r="L163" s="63"/>
      <c r="M163" s="64"/>
      <c r="N163" s="64" t="s">
        <v>593</v>
      </c>
      <c r="O163" s="65"/>
      <c r="P163" s="64"/>
    </row>
    <row r="164" spans="1:16" ht="26.25" customHeight="1">
      <c r="A164" s="291" t="s">
        <v>109</v>
      </c>
      <c r="B164" s="291"/>
      <c r="C164" s="291"/>
      <c r="D164" s="291"/>
      <c r="E164" s="291"/>
      <c r="F164" s="291"/>
      <c r="G164" s="291"/>
      <c r="H164" s="291"/>
      <c r="I164" s="291"/>
      <c r="J164" s="291"/>
      <c r="K164" s="291"/>
      <c r="L164" s="291"/>
      <c r="M164" s="291"/>
      <c r="N164" s="291"/>
      <c r="O164" s="291"/>
      <c r="P164" s="291"/>
    </row>
    <row r="165" spans="1:16" ht="26.25" customHeight="1">
      <c r="A165" s="291"/>
      <c r="B165" s="291"/>
      <c r="C165" s="291"/>
      <c r="D165" s="291"/>
      <c r="E165" s="291"/>
      <c r="F165" s="291"/>
      <c r="G165" s="291"/>
      <c r="H165" s="291"/>
      <c r="I165" s="291"/>
      <c r="J165" s="291"/>
      <c r="K165" s="291"/>
      <c r="L165" s="291"/>
      <c r="M165" s="291"/>
      <c r="N165" s="291"/>
      <c r="O165" s="291"/>
      <c r="P165" s="291"/>
    </row>
    <row r="166" spans="1:16" ht="61.5" customHeight="1">
      <c r="A166" s="261" t="s">
        <v>110</v>
      </c>
      <c r="B166" s="262"/>
      <c r="C166" s="262"/>
      <c r="D166" s="262"/>
      <c r="E166" s="262"/>
      <c r="F166" s="262"/>
      <c r="G166" s="262"/>
      <c r="H166" s="262"/>
      <c r="I166" s="262"/>
      <c r="J166" s="262"/>
      <c r="K166" s="262"/>
      <c r="L166" s="262"/>
      <c r="M166" s="262"/>
      <c r="N166" s="262"/>
      <c r="O166" s="262"/>
      <c r="P166" s="263"/>
    </row>
    <row r="167" spans="1:16" ht="61.5" customHeight="1">
      <c r="A167" s="284" t="s">
        <v>625</v>
      </c>
      <c r="B167" s="284"/>
      <c r="C167" s="284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</row>
    <row r="168" spans="1:16" ht="61.5" customHeight="1">
      <c r="A168" s="284"/>
      <c r="B168" s="284"/>
      <c r="C168" s="284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</row>
    <row r="169" spans="1:16" ht="61.5" customHeight="1">
      <c r="A169" s="6" t="s">
        <v>622</v>
      </c>
      <c r="B169" s="219" t="s">
        <v>919</v>
      </c>
      <c r="C169" s="68" t="s">
        <v>112</v>
      </c>
      <c r="D169" s="125" t="s">
        <v>358</v>
      </c>
      <c r="E169" s="68" t="s">
        <v>37</v>
      </c>
      <c r="F169" s="88" t="s">
        <v>50</v>
      </c>
      <c r="G169" s="220">
        <v>41</v>
      </c>
      <c r="H169" s="4">
        <v>3</v>
      </c>
      <c r="I169" s="88" t="s">
        <v>938</v>
      </c>
      <c r="J169" s="94" t="s">
        <v>1015</v>
      </c>
      <c r="K169" s="63"/>
      <c r="L169" s="63"/>
      <c r="M169" s="63"/>
      <c r="N169" s="63" t="s">
        <v>593</v>
      </c>
      <c r="O169" s="63"/>
      <c r="P169" s="63"/>
    </row>
    <row r="170" spans="1:16" ht="61.5" customHeight="1">
      <c r="A170" s="6" t="s">
        <v>622</v>
      </c>
      <c r="B170" s="219" t="s">
        <v>953</v>
      </c>
      <c r="C170" s="68" t="s">
        <v>117</v>
      </c>
      <c r="D170" s="125" t="s">
        <v>952</v>
      </c>
      <c r="E170" s="68" t="s">
        <v>37</v>
      </c>
      <c r="F170" s="88" t="s">
        <v>739</v>
      </c>
      <c r="G170" s="68">
        <v>54</v>
      </c>
      <c r="H170" s="4">
        <v>3</v>
      </c>
      <c r="I170" s="88" t="s">
        <v>954</v>
      </c>
      <c r="J170" s="238" t="s">
        <v>1007</v>
      </c>
      <c r="K170" s="63"/>
      <c r="L170" s="63" t="s">
        <v>593</v>
      </c>
      <c r="M170" s="63"/>
      <c r="N170" s="63"/>
      <c r="O170" s="63"/>
      <c r="P170" s="63"/>
    </row>
    <row r="171" spans="1:16" ht="61.5" customHeight="1">
      <c r="A171" s="6" t="s">
        <v>622</v>
      </c>
      <c r="B171" s="88" t="s">
        <v>825</v>
      </c>
      <c r="C171" s="93"/>
      <c r="D171" s="125" t="s">
        <v>820</v>
      </c>
      <c r="E171" s="93"/>
      <c r="F171" s="88" t="s">
        <v>718</v>
      </c>
      <c r="G171" s="10">
        <f>9+33+22+2+10</f>
        <v>76</v>
      </c>
      <c r="H171" s="4">
        <v>3</v>
      </c>
      <c r="I171" s="88" t="s">
        <v>826</v>
      </c>
      <c r="J171" s="236" t="s">
        <v>1007</v>
      </c>
      <c r="K171" s="63" t="s">
        <v>593</v>
      </c>
      <c r="L171" s="63"/>
      <c r="M171" s="63"/>
      <c r="N171" s="63"/>
      <c r="O171" s="63"/>
      <c r="P171" s="63"/>
    </row>
    <row r="172" spans="1:16" ht="61.5" customHeight="1">
      <c r="A172" s="6" t="s">
        <v>622</v>
      </c>
      <c r="B172" s="219" t="s">
        <v>5</v>
      </c>
      <c r="C172" s="68" t="s">
        <v>44</v>
      </c>
      <c r="D172" s="125" t="s">
        <v>115</v>
      </c>
      <c r="E172" s="68" t="s">
        <v>37</v>
      </c>
      <c r="F172" s="88" t="s">
        <v>712</v>
      </c>
      <c r="G172" s="68">
        <v>13</v>
      </c>
      <c r="H172" s="4">
        <v>3</v>
      </c>
      <c r="I172" s="88" t="s">
        <v>697</v>
      </c>
      <c r="J172" s="244" t="s">
        <v>1015</v>
      </c>
      <c r="K172" s="63"/>
      <c r="L172" s="63"/>
      <c r="M172" s="63"/>
      <c r="N172" s="63" t="s">
        <v>38</v>
      </c>
      <c r="O172" s="63"/>
      <c r="P172" s="63"/>
    </row>
    <row r="173" spans="1:16" ht="61.5" customHeight="1">
      <c r="A173" s="6" t="s">
        <v>622</v>
      </c>
      <c r="B173" s="68" t="s">
        <v>919</v>
      </c>
      <c r="C173" s="68" t="s">
        <v>361</v>
      </c>
      <c r="D173" s="125" t="s">
        <v>362</v>
      </c>
      <c r="E173" s="88" t="s">
        <v>37</v>
      </c>
      <c r="F173" s="88" t="s">
        <v>739</v>
      </c>
      <c r="G173" s="68" t="s">
        <v>921</v>
      </c>
      <c r="H173" s="88">
        <v>3</v>
      </c>
      <c r="I173" s="88" t="s">
        <v>922</v>
      </c>
      <c r="J173" s="94" t="s">
        <v>1011</v>
      </c>
      <c r="K173" s="63"/>
      <c r="L173" s="63"/>
      <c r="M173" s="63"/>
      <c r="N173" s="63"/>
      <c r="O173" s="63" t="s">
        <v>598</v>
      </c>
      <c r="P173" s="63"/>
    </row>
    <row r="174" spans="1:16" ht="61.5" customHeight="1">
      <c r="A174" s="6" t="s">
        <v>622</v>
      </c>
      <c r="B174" s="88" t="s">
        <v>888</v>
      </c>
      <c r="C174" s="68" t="s">
        <v>70</v>
      </c>
      <c r="D174" s="125" t="s">
        <v>363</v>
      </c>
      <c r="E174" s="88" t="s">
        <v>37</v>
      </c>
      <c r="F174" s="88" t="s">
        <v>765</v>
      </c>
      <c r="G174" s="61">
        <v>37</v>
      </c>
      <c r="H174" s="1">
        <v>3</v>
      </c>
      <c r="I174" s="88" t="s">
        <v>893</v>
      </c>
      <c r="J174" s="240" t="s">
        <v>1011</v>
      </c>
      <c r="K174" s="63"/>
      <c r="L174" s="63">
        <v>1</v>
      </c>
      <c r="M174" s="63">
        <v>1</v>
      </c>
      <c r="N174" s="63"/>
      <c r="O174" s="63"/>
      <c r="P174" s="63"/>
    </row>
    <row r="175" spans="1:16" ht="61.5" customHeight="1">
      <c r="A175" s="6" t="s">
        <v>622</v>
      </c>
      <c r="B175" s="88" t="s">
        <v>862</v>
      </c>
      <c r="C175" s="93"/>
      <c r="D175" s="125" t="s">
        <v>95</v>
      </c>
      <c r="E175" s="88"/>
      <c r="F175" s="88" t="s">
        <v>858</v>
      </c>
      <c r="G175" s="2">
        <v>42</v>
      </c>
      <c r="H175" s="1">
        <v>3</v>
      </c>
      <c r="I175" s="88" t="s">
        <v>866</v>
      </c>
      <c r="J175" s="243" t="s">
        <v>1012</v>
      </c>
      <c r="K175" s="63"/>
      <c r="L175" s="63">
        <v>5</v>
      </c>
      <c r="M175" s="63"/>
      <c r="N175" s="63"/>
      <c r="O175" s="63">
        <v>1</v>
      </c>
      <c r="P175" s="63"/>
    </row>
    <row r="176" spans="1:16" ht="26.25" customHeight="1">
      <c r="A176" s="284" t="s">
        <v>118</v>
      </c>
      <c r="B176" s="284"/>
      <c r="C176" s="284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</row>
    <row r="177" spans="1:16" ht="26.25" customHeight="1">
      <c r="A177" s="284"/>
      <c r="B177" s="284"/>
      <c r="C177" s="284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</row>
    <row r="178" spans="1:16" ht="51" customHeight="1">
      <c r="A178" s="16" t="s">
        <v>119</v>
      </c>
      <c r="B178" s="88" t="s">
        <v>862</v>
      </c>
      <c r="C178" s="68" t="s">
        <v>111</v>
      </c>
      <c r="D178" s="125" t="s">
        <v>95</v>
      </c>
      <c r="E178" s="68" t="s">
        <v>37</v>
      </c>
      <c r="F178" s="88" t="s">
        <v>858</v>
      </c>
      <c r="G178" s="2">
        <v>42</v>
      </c>
      <c r="H178" s="4">
        <v>3</v>
      </c>
      <c r="I178" s="88" t="s">
        <v>867</v>
      </c>
      <c r="J178" s="243" t="s">
        <v>1012</v>
      </c>
      <c r="K178" s="4"/>
      <c r="L178" s="4">
        <v>5</v>
      </c>
      <c r="M178" s="4"/>
      <c r="N178" s="4"/>
      <c r="O178" s="4">
        <v>1</v>
      </c>
      <c r="P178" s="4"/>
    </row>
    <row r="179" spans="1:16" ht="51" customHeight="1">
      <c r="A179" s="6" t="s">
        <v>120</v>
      </c>
      <c r="B179" s="88" t="s">
        <v>919</v>
      </c>
      <c r="C179" s="68" t="s">
        <v>112</v>
      </c>
      <c r="D179" s="125" t="s">
        <v>358</v>
      </c>
      <c r="E179" s="68" t="s">
        <v>37</v>
      </c>
      <c r="F179" s="88" t="s">
        <v>50</v>
      </c>
      <c r="G179" s="220">
        <v>41</v>
      </c>
      <c r="H179" s="4">
        <v>3</v>
      </c>
      <c r="I179" s="88" t="s">
        <v>939</v>
      </c>
      <c r="J179" s="94" t="s">
        <v>1015</v>
      </c>
      <c r="K179" s="4"/>
      <c r="L179" s="4"/>
      <c r="M179" s="4"/>
      <c r="N179" s="4" t="s">
        <v>593</v>
      </c>
      <c r="O179" s="4"/>
      <c r="P179" s="4"/>
    </row>
    <row r="180" spans="1:16" ht="51" customHeight="1">
      <c r="A180" s="6" t="s">
        <v>120</v>
      </c>
      <c r="B180" s="88" t="s">
        <v>825</v>
      </c>
      <c r="C180" s="68" t="s">
        <v>326</v>
      </c>
      <c r="D180" s="125" t="s">
        <v>820</v>
      </c>
      <c r="E180" s="68" t="s">
        <v>37</v>
      </c>
      <c r="F180" s="88" t="s">
        <v>718</v>
      </c>
      <c r="G180" s="10">
        <f>9+33+22+2+10</f>
        <v>76</v>
      </c>
      <c r="H180" s="4">
        <v>3</v>
      </c>
      <c r="I180" s="88" t="s">
        <v>828</v>
      </c>
      <c r="J180" s="236" t="s">
        <v>1007</v>
      </c>
      <c r="K180" s="154" t="s">
        <v>593</v>
      </c>
      <c r="L180" s="9"/>
      <c r="M180" s="154"/>
      <c r="N180" s="9"/>
      <c r="O180" s="4"/>
      <c r="P180" s="4"/>
    </row>
    <row r="181" spans="1:16" ht="51" customHeight="1">
      <c r="A181" s="6" t="s">
        <v>120</v>
      </c>
      <c r="B181" s="219" t="s">
        <v>5</v>
      </c>
      <c r="C181" s="68" t="s">
        <v>44</v>
      </c>
      <c r="D181" s="125" t="s">
        <v>115</v>
      </c>
      <c r="E181" s="68" t="s">
        <v>37</v>
      </c>
      <c r="F181" s="88" t="s">
        <v>712</v>
      </c>
      <c r="G181" s="68">
        <v>13</v>
      </c>
      <c r="H181" s="4">
        <v>3</v>
      </c>
      <c r="I181" s="88" t="s">
        <v>623</v>
      </c>
      <c r="J181" s="249" t="s">
        <v>1015</v>
      </c>
      <c r="K181" s="4"/>
      <c r="L181" s="4"/>
      <c r="M181" s="4"/>
      <c r="N181" s="4" t="s">
        <v>38</v>
      </c>
      <c r="O181" s="4"/>
      <c r="P181" s="4"/>
    </row>
    <row r="182" spans="1:16" ht="51" customHeight="1">
      <c r="A182" s="6" t="s">
        <v>120</v>
      </c>
      <c r="B182" s="219" t="s">
        <v>618</v>
      </c>
      <c r="C182" s="68" t="s">
        <v>116</v>
      </c>
      <c r="D182" s="125" t="s">
        <v>57</v>
      </c>
      <c r="E182" s="68" t="s">
        <v>37</v>
      </c>
      <c r="F182" s="88" t="s">
        <v>621</v>
      </c>
      <c r="G182" s="1">
        <v>44</v>
      </c>
      <c r="H182" s="4">
        <v>3</v>
      </c>
      <c r="I182" s="88" t="s">
        <v>678</v>
      </c>
      <c r="J182" s="235" t="s">
        <v>708</v>
      </c>
      <c r="K182" s="4"/>
      <c r="L182" s="154"/>
      <c r="M182" s="4">
        <v>4</v>
      </c>
      <c r="N182" s="154"/>
      <c r="O182" s="4">
        <v>2</v>
      </c>
      <c r="P182" s="4"/>
    </row>
    <row r="183" spans="1:16" ht="51" customHeight="1">
      <c r="A183" s="6" t="s">
        <v>120</v>
      </c>
      <c r="B183" s="219" t="s">
        <v>953</v>
      </c>
      <c r="C183" s="68" t="s">
        <v>117</v>
      </c>
      <c r="D183" s="125" t="s">
        <v>952</v>
      </c>
      <c r="E183" s="68" t="s">
        <v>37</v>
      </c>
      <c r="F183" s="88" t="s">
        <v>739</v>
      </c>
      <c r="G183" s="68">
        <v>54</v>
      </c>
      <c r="H183" s="4">
        <v>3</v>
      </c>
      <c r="I183" s="88" t="s">
        <v>955</v>
      </c>
      <c r="J183" s="238" t="s">
        <v>1007</v>
      </c>
      <c r="K183" s="63"/>
      <c r="L183" s="4" t="s">
        <v>593</v>
      </c>
      <c r="M183" s="12"/>
      <c r="N183" s="4"/>
      <c r="O183" s="4"/>
      <c r="P183" s="4"/>
    </row>
    <row r="184" spans="1:16" ht="51" customHeight="1">
      <c r="A184" s="6" t="s">
        <v>120</v>
      </c>
      <c r="B184" s="4"/>
      <c r="C184" s="68" t="s">
        <v>359</v>
      </c>
      <c r="D184" s="224" t="s">
        <v>360</v>
      </c>
      <c r="E184" s="225" t="s">
        <v>37</v>
      </c>
      <c r="F184" s="226" t="s">
        <v>453</v>
      </c>
      <c r="G184" s="225">
        <v>22</v>
      </c>
      <c r="H184" s="227">
        <v>3</v>
      </c>
      <c r="I184" s="226">
        <v>2</v>
      </c>
      <c r="J184" s="250"/>
      <c r="K184" s="227"/>
      <c r="L184" s="228"/>
      <c r="M184" s="227"/>
      <c r="N184" s="229"/>
      <c r="O184" s="227"/>
      <c r="P184" s="227"/>
    </row>
    <row r="185" spans="1:16" ht="51" customHeight="1">
      <c r="A185" s="6" t="s">
        <v>120</v>
      </c>
      <c r="B185" s="68" t="s">
        <v>919</v>
      </c>
      <c r="C185" s="68" t="s">
        <v>361</v>
      </c>
      <c r="D185" s="125" t="s">
        <v>362</v>
      </c>
      <c r="E185" s="68" t="s">
        <v>37</v>
      </c>
      <c r="F185" s="88" t="s">
        <v>739</v>
      </c>
      <c r="G185" s="68" t="s">
        <v>921</v>
      </c>
      <c r="H185" s="88">
        <v>3</v>
      </c>
      <c r="I185" s="88" t="s">
        <v>923</v>
      </c>
      <c r="J185" s="94" t="s">
        <v>1011</v>
      </c>
      <c r="K185" s="4"/>
      <c r="L185" s="5"/>
      <c r="M185" s="4"/>
      <c r="N185" s="54"/>
      <c r="O185" s="4" t="s">
        <v>598</v>
      </c>
      <c r="P185" s="4"/>
    </row>
    <row r="186" spans="1:16" ht="51" customHeight="1">
      <c r="A186" s="6" t="s">
        <v>120</v>
      </c>
      <c r="B186" s="4" t="s">
        <v>703</v>
      </c>
      <c r="C186" s="68" t="s">
        <v>113</v>
      </c>
      <c r="D186" s="125" t="s">
        <v>114</v>
      </c>
      <c r="E186" s="68" t="s">
        <v>37</v>
      </c>
      <c r="F186" s="88" t="s">
        <v>50</v>
      </c>
      <c r="G186" s="68">
        <v>28</v>
      </c>
      <c r="H186" s="4">
        <v>3</v>
      </c>
      <c r="I186" s="88" t="s">
        <v>926</v>
      </c>
      <c r="J186" s="242" t="s">
        <v>1014</v>
      </c>
      <c r="K186" s="4"/>
      <c r="L186" s="5"/>
      <c r="M186" s="4"/>
      <c r="N186" s="54" t="s">
        <v>593</v>
      </c>
      <c r="O186" s="4"/>
      <c r="P186" s="4"/>
    </row>
    <row r="187" spans="1:16" ht="51" customHeight="1">
      <c r="A187" s="6" t="s">
        <v>120</v>
      </c>
      <c r="B187" s="88" t="s">
        <v>888</v>
      </c>
      <c r="C187" s="68" t="s">
        <v>70</v>
      </c>
      <c r="D187" s="125" t="s">
        <v>363</v>
      </c>
      <c r="E187" s="68" t="s">
        <v>37</v>
      </c>
      <c r="F187" s="88" t="s">
        <v>765</v>
      </c>
      <c r="G187" s="61">
        <v>37</v>
      </c>
      <c r="H187" s="1">
        <v>3</v>
      </c>
      <c r="I187" s="88" t="s">
        <v>894</v>
      </c>
      <c r="J187" s="240" t="s">
        <v>1011</v>
      </c>
      <c r="K187" s="4"/>
      <c r="L187" s="152">
        <v>1</v>
      </c>
      <c r="M187" s="152">
        <v>1</v>
      </c>
      <c r="N187" s="54"/>
      <c r="O187" s="4"/>
      <c r="P187" s="4"/>
    </row>
    <row r="188" spans="1:16" ht="26.25" customHeight="1">
      <c r="A188" s="284" t="s">
        <v>121</v>
      </c>
      <c r="B188" s="284"/>
      <c r="C188" s="284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</row>
    <row r="189" spans="1:16" ht="26.25" customHeight="1">
      <c r="A189" s="284"/>
      <c r="B189" s="284"/>
      <c r="C189" s="284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</row>
    <row r="190" spans="1:16" ht="51" customHeight="1">
      <c r="A190" s="16" t="s">
        <v>122</v>
      </c>
      <c r="B190" s="68" t="s">
        <v>919</v>
      </c>
      <c r="C190" s="68" t="s">
        <v>361</v>
      </c>
      <c r="D190" s="125" t="s">
        <v>362</v>
      </c>
      <c r="E190" s="68" t="s">
        <v>37</v>
      </c>
      <c r="F190" s="88" t="s">
        <v>739</v>
      </c>
      <c r="G190" s="68" t="s">
        <v>921</v>
      </c>
      <c r="H190" s="88">
        <v>3</v>
      </c>
      <c r="I190" s="88" t="s">
        <v>924</v>
      </c>
      <c r="J190" s="94" t="s">
        <v>1011</v>
      </c>
      <c r="K190" s="68"/>
      <c r="L190" s="68"/>
      <c r="M190" s="68"/>
      <c r="N190" s="68"/>
      <c r="O190" s="68" t="s">
        <v>598</v>
      </c>
      <c r="P190" s="68"/>
    </row>
    <row r="191" spans="1:16" ht="51" customHeight="1">
      <c r="A191" s="68" t="s">
        <v>122</v>
      </c>
      <c r="B191" s="88" t="s">
        <v>888</v>
      </c>
      <c r="C191" s="68" t="s">
        <v>70</v>
      </c>
      <c r="D191" s="125" t="s">
        <v>363</v>
      </c>
      <c r="E191" s="68" t="s">
        <v>37</v>
      </c>
      <c r="F191" s="88" t="s">
        <v>765</v>
      </c>
      <c r="G191" s="61">
        <v>37</v>
      </c>
      <c r="H191" s="1">
        <v>3</v>
      </c>
      <c r="I191" s="88" t="s">
        <v>895</v>
      </c>
      <c r="J191" s="240" t="s">
        <v>1011</v>
      </c>
      <c r="K191" s="68"/>
      <c r="L191" s="152">
        <v>1</v>
      </c>
      <c r="M191" s="152">
        <v>1</v>
      </c>
      <c r="N191" s="68"/>
      <c r="O191" s="68"/>
      <c r="P191" s="68"/>
    </row>
    <row r="192" spans="1:16" ht="51" customHeight="1">
      <c r="A192" s="68" t="s">
        <v>122</v>
      </c>
      <c r="B192" s="4" t="s">
        <v>703</v>
      </c>
      <c r="C192" s="68" t="s">
        <v>113</v>
      </c>
      <c r="D192" s="125" t="s">
        <v>114</v>
      </c>
      <c r="E192" s="68" t="s">
        <v>37</v>
      </c>
      <c r="F192" s="88" t="s">
        <v>50</v>
      </c>
      <c r="G192" s="68">
        <v>28</v>
      </c>
      <c r="H192" s="4">
        <v>3</v>
      </c>
      <c r="I192" s="88" t="s">
        <v>927</v>
      </c>
      <c r="J192" s="242" t="s">
        <v>1014</v>
      </c>
      <c r="K192" s="68"/>
      <c r="L192" s="68"/>
      <c r="M192" s="68"/>
      <c r="N192" s="68" t="s">
        <v>593</v>
      </c>
      <c r="O192" s="68"/>
      <c r="P192" s="68"/>
    </row>
    <row r="193" spans="1:16" ht="51" customHeight="1">
      <c r="A193" s="68" t="s">
        <v>122</v>
      </c>
      <c r="B193" s="88" t="s">
        <v>879</v>
      </c>
      <c r="C193" s="68" t="s">
        <v>364</v>
      </c>
      <c r="D193" s="125" t="s">
        <v>702</v>
      </c>
      <c r="E193" s="68" t="s">
        <v>37</v>
      </c>
      <c r="F193" s="88" t="s">
        <v>701</v>
      </c>
      <c r="G193" s="68">
        <v>27</v>
      </c>
      <c r="H193" s="68">
        <v>3</v>
      </c>
      <c r="I193" s="88" t="s">
        <v>884</v>
      </c>
      <c r="J193" s="243" t="s">
        <v>1009</v>
      </c>
      <c r="K193" s="160">
        <v>5</v>
      </c>
      <c r="L193" s="68"/>
      <c r="M193" s="160">
        <v>5</v>
      </c>
      <c r="N193" s="68"/>
      <c r="O193" s="68"/>
      <c r="P193" s="68"/>
    </row>
    <row r="194" spans="1:16" ht="45" customHeight="1">
      <c r="A194" s="68" t="s">
        <v>122</v>
      </c>
      <c r="B194" s="68" t="s">
        <v>704</v>
      </c>
      <c r="C194" s="68" t="s">
        <v>54</v>
      </c>
      <c r="D194" s="125" t="s">
        <v>365</v>
      </c>
      <c r="E194" s="68" t="s">
        <v>37</v>
      </c>
      <c r="F194" s="88" t="s">
        <v>1006</v>
      </c>
      <c r="G194" s="10">
        <v>40</v>
      </c>
      <c r="H194" s="68">
        <v>3</v>
      </c>
      <c r="I194" s="88" t="s">
        <v>840</v>
      </c>
      <c r="J194" s="234" t="s">
        <v>1013</v>
      </c>
      <c r="K194" s="68"/>
      <c r="L194" s="68"/>
      <c r="M194" s="68">
        <v>3</v>
      </c>
      <c r="N194" s="68">
        <v>2</v>
      </c>
      <c r="O194" s="68"/>
      <c r="P194" s="68"/>
    </row>
    <row r="195" spans="1:16" ht="58.5" customHeight="1">
      <c r="A195" s="68" t="s">
        <v>122</v>
      </c>
      <c r="B195" s="61" t="s">
        <v>665</v>
      </c>
      <c r="C195" s="68" t="s">
        <v>93</v>
      </c>
      <c r="D195" s="125" t="s">
        <v>620</v>
      </c>
      <c r="E195" s="68" t="s">
        <v>37</v>
      </c>
      <c r="F195" s="88" t="s">
        <v>662</v>
      </c>
      <c r="G195" s="61">
        <v>35</v>
      </c>
      <c r="H195" s="4">
        <v>3</v>
      </c>
      <c r="I195" s="88" t="s">
        <v>668</v>
      </c>
      <c r="J195" s="241" t="s">
        <v>1007</v>
      </c>
      <c r="K195" s="68" t="s">
        <v>38</v>
      </c>
      <c r="L195" s="68"/>
      <c r="M195" s="68"/>
      <c r="N195" s="68"/>
      <c r="O195" s="68"/>
      <c r="P195" s="68"/>
    </row>
    <row r="196" spans="1:16" ht="51.75" customHeight="1">
      <c r="A196" s="68" t="s">
        <v>122</v>
      </c>
      <c r="B196" s="68" t="s">
        <v>785</v>
      </c>
      <c r="C196" s="68"/>
      <c r="D196" s="125" t="s">
        <v>367</v>
      </c>
      <c r="E196" s="68" t="s">
        <v>37</v>
      </c>
      <c r="F196" s="88" t="s">
        <v>786</v>
      </c>
      <c r="G196" s="68">
        <v>31</v>
      </c>
      <c r="H196" s="68">
        <v>2</v>
      </c>
      <c r="I196" s="88" t="s">
        <v>787</v>
      </c>
      <c r="J196" s="238"/>
      <c r="K196" s="68"/>
      <c r="L196" s="68" t="s">
        <v>593</v>
      </c>
      <c r="M196" s="68"/>
      <c r="N196" s="68"/>
      <c r="O196" s="68"/>
      <c r="P196" s="68"/>
    </row>
    <row r="197" spans="1:16" ht="65.25" customHeight="1">
      <c r="A197" s="284" t="s">
        <v>624</v>
      </c>
      <c r="B197" s="284"/>
      <c r="C197" s="284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</row>
    <row r="198" spans="1:16" ht="65.25" customHeight="1">
      <c r="A198" s="16" t="s">
        <v>125</v>
      </c>
      <c r="B198" s="68" t="s">
        <v>451</v>
      </c>
      <c r="C198" s="68" t="s">
        <v>366</v>
      </c>
      <c r="D198" s="125" t="s">
        <v>76</v>
      </c>
      <c r="E198" s="68" t="s">
        <v>37</v>
      </c>
      <c r="F198" s="88" t="s">
        <v>765</v>
      </c>
      <c r="G198" s="68">
        <v>23</v>
      </c>
      <c r="H198" s="68">
        <v>3</v>
      </c>
      <c r="I198" s="88" t="s">
        <v>897</v>
      </c>
      <c r="J198" s="238" t="s">
        <v>1011</v>
      </c>
      <c r="K198" s="68">
        <v>3</v>
      </c>
      <c r="L198" s="68"/>
      <c r="M198" s="68">
        <v>5</v>
      </c>
      <c r="N198" s="68"/>
      <c r="O198" s="68"/>
      <c r="P198" s="68"/>
    </row>
    <row r="199" spans="1:16" ht="65.25" customHeight="1">
      <c r="A199" s="68" t="s">
        <v>125</v>
      </c>
      <c r="B199" s="61" t="s">
        <v>665</v>
      </c>
      <c r="C199" s="68" t="s">
        <v>108</v>
      </c>
      <c r="D199" s="125" t="s">
        <v>620</v>
      </c>
      <c r="E199" s="68" t="s">
        <v>37</v>
      </c>
      <c r="F199" s="88" t="s">
        <v>662</v>
      </c>
      <c r="G199" s="61">
        <v>35</v>
      </c>
      <c r="H199" s="68">
        <v>3</v>
      </c>
      <c r="I199" s="88" t="s">
        <v>669</v>
      </c>
      <c r="J199" s="241" t="s">
        <v>1007</v>
      </c>
      <c r="K199" s="68" t="s">
        <v>38</v>
      </c>
      <c r="L199" s="68"/>
      <c r="M199" s="68"/>
      <c r="N199" s="68"/>
      <c r="O199" s="68"/>
      <c r="P199" s="68"/>
    </row>
    <row r="200" spans="1:16" ht="65.25" customHeight="1">
      <c r="A200" s="68" t="s">
        <v>125</v>
      </c>
      <c r="B200" s="88" t="s">
        <v>937</v>
      </c>
      <c r="C200" s="68" t="s">
        <v>75</v>
      </c>
      <c r="D200" s="210" t="s">
        <v>294</v>
      </c>
      <c r="E200" s="68" t="s">
        <v>37</v>
      </c>
      <c r="F200" s="88" t="s">
        <v>932</v>
      </c>
      <c r="G200" s="10">
        <v>22</v>
      </c>
      <c r="H200" s="68">
        <v>3</v>
      </c>
      <c r="I200" s="88" t="s">
        <v>936</v>
      </c>
      <c r="J200" s="242" t="s">
        <v>1014</v>
      </c>
      <c r="K200" s="68"/>
      <c r="L200" s="68"/>
      <c r="M200" s="68"/>
      <c r="N200" s="68" t="s">
        <v>38</v>
      </c>
      <c r="O200" s="68"/>
      <c r="P200" s="68"/>
    </row>
    <row r="201" spans="1:16" ht="65.25" customHeight="1">
      <c r="A201" s="68" t="s">
        <v>125</v>
      </c>
      <c r="B201" s="61" t="s">
        <v>618</v>
      </c>
      <c r="C201" s="68" t="s">
        <v>79</v>
      </c>
      <c r="D201" s="125" t="s">
        <v>123</v>
      </c>
      <c r="E201" s="68" t="s">
        <v>37</v>
      </c>
      <c r="F201" s="88" t="s">
        <v>701</v>
      </c>
      <c r="G201" s="1" t="s">
        <v>901</v>
      </c>
      <c r="H201" s="68">
        <v>3</v>
      </c>
      <c r="I201" s="88" t="s">
        <v>900</v>
      </c>
      <c r="J201" s="238" t="s">
        <v>1009</v>
      </c>
      <c r="K201" s="68"/>
      <c r="L201" s="68"/>
      <c r="M201" s="68"/>
      <c r="N201" s="68"/>
      <c r="O201" s="68">
        <v>5</v>
      </c>
      <c r="P201" s="68"/>
    </row>
    <row r="202" spans="1:16" ht="65.25" customHeight="1">
      <c r="A202" s="68" t="s">
        <v>125</v>
      </c>
      <c r="B202" s="68" t="s">
        <v>785</v>
      </c>
      <c r="C202" s="68" t="s">
        <v>124</v>
      </c>
      <c r="D202" s="125" t="s">
        <v>367</v>
      </c>
      <c r="E202" s="68" t="s">
        <v>37</v>
      </c>
      <c r="F202" s="88" t="s">
        <v>786</v>
      </c>
      <c r="G202" s="68">
        <v>31</v>
      </c>
      <c r="H202" s="68">
        <v>2</v>
      </c>
      <c r="I202" s="88" t="s">
        <v>788</v>
      </c>
      <c r="J202" s="238"/>
      <c r="K202" s="68"/>
      <c r="L202" s="68"/>
      <c r="M202" s="68" t="s">
        <v>593</v>
      </c>
      <c r="N202" s="68"/>
      <c r="O202" s="68"/>
      <c r="P202" s="68"/>
    </row>
    <row r="203" spans="1:16" ht="60.75" customHeight="1">
      <c r="A203" s="288" t="s">
        <v>126</v>
      </c>
      <c r="B203" s="289"/>
      <c r="C203" s="289"/>
      <c r="D203" s="289"/>
      <c r="E203" s="289"/>
      <c r="F203" s="289"/>
      <c r="G203" s="289"/>
      <c r="H203" s="289"/>
      <c r="I203" s="289"/>
      <c r="J203" s="289"/>
      <c r="K203" s="289"/>
      <c r="L203" s="289"/>
      <c r="M203" s="289"/>
      <c r="N203" s="289"/>
      <c r="O203" s="289"/>
      <c r="P203" s="290"/>
    </row>
    <row r="204" spans="1:16" ht="51.75" customHeight="1">
      <c r="A204" s="284" t="s">
        <v>741</v>
      </c>
      <c r="B204" s="284"/>
      <c r="C204" s="284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</row>
    <row r="205" spans="1:16" ht="12.75" customHeight="1">
      <c r="A205" s="285"/>
      <c r="B205" s="285"/>
      <c r="C205" s="285"/>
      <c r="D205" s="285"/>
      <c r="E205" s="285"/>
      <c r="F205" s="285"/>
      <c r="G205" s="285"/>
      <c r="H205" s="285"/>
      <c r="I205" s="285"/>
      <c r="J205" s="285"/>
      <c r="K205" s="285"/>
      <c r="L205" s="285"/>
      <c r="M205" s="285"/>
      <c r="N205" s="285"/>
      <c r="O205" s="284"/>
      <c r="P205" s="284"/>
    </row>
    <row r="206" spans="1:16" ht="60.75" customHeight="1">
      <c r="A206" s="16" t="s">
        <v>740</v>
      </c>
      <c r="B206" s="88" t="s">
        <v>746</v>
      </c>
      <c r="C206" s="88" t="s">
        <v>312</v>
      </c>
      <c r="D206" s="127" t="s">
        <v>313</v>
      </c>
      <c r="E206" s="97"/>
      <c r="F206" s="88" t="s">
        <v>739</v>
      </c>
      <c r="G206" s="68">
        <f>11+2+9+42</f>
        <v>64</v>
      </c>
      <c r="H206" s="1">
        <v>3</v>
      </c>
      <c r="I206" s="88" t="s">
        <v>753</v>
      </c>
      <c r="J206" s="218" t="s">
        <v>1008</v>
      </c>
      <c r="K206" s="218" t="s">
        <v>593</v>
      </c>
      <c r="L206" s="97"/>
      <c r="M206" s="97"/>
      <c r="N206" s="97"/>
      <c r="O206" s="97"/>
      <c r="P206" s="97"/>
    </row>
    <row r="207" spans="1:16" ht="60.75" customHeight="1">
      <c r="A207" s="216" t="s">
        <v>740</v>
      </c>
      <c r="B207" s="97"/>
      <c r="C207" s="97"/>
      <c r="D207" s="97"/>
      <c r="E207" s="97"/>
      <c r="F207" s="97"/>
      <c r="G207" s="97"/>
      <c r="H207" s="97"/>
      <c r="I207" s="88"/>
      <c r="J207" s="97"/>
      <c r="K207" s="97"/>
      <c r="L207" s="97"/>
      <c r="M207" s="97"/>
      <c r="N207" s="97"/>
      <c r="O207" s="97"/>
      <c r="P207" s="97"/>
    </row>
    <row r="208" spans="1:16" ht="60.75" customHeight="1">
      <c r="A208" s="216" t="s">
        <v>740</v>
      </c>
      <c r="B208" s="97"/>
      <c r="C208" s="97"/>
      <c r="D208" s="97"/>
      <c r="E208" s="97"/>
      <c r="F208" s="97"/>
      <c r="G208" s="97"/>
      <c r="H208" s="97"/>
      <c r="I208" s="88"/>
      <c r="J208" s="97"/>
      <c r="K208" s="97"/>
      <c r="L208" s="97"/>
      <c r="M208" s="97"/>
      <c r="N208" s="97"/>
      <c r="O208" s="97"/>
      <c r="P208" s="97"/>
    </row>
    <row r="209" spans="1:16" ht="51.75" customHeight="1">
      <c r="A209" s="284" t="s">
        <v>743</v>
      </c>
      <c r="B209" s="284"/>
      <c r="C209" s="284"/>
      <c r="D209" s="284"/>
      <c r="E209" s="284"/>
      <c r="F209" s="284"/>
      <c r="G209" s="284"/>
      <c r="H209" s="284"/>
      <c r="I209" s="284"/>
      <c r="J209" s="284"/>
      <c r="K209" s="284"/>
      <c r="L209" s="284"/>
      <c r="M209" s="284"/>
      <c r="N209" s="284"/>
      <c r="O209" s="284"/>
      <c r="P209" s="284"/>
    </row>
    <row r="210" spans="1:16" ht="3.75" customHeight="1">
      <c r="A210" s="285"/>
      <c r="B210" s="285"/>
      <c r="C210" s="285"/>
      <c r="D210" s="285"/>
      <c r="E210" s="285"/>
      <c r="F210" s="285"/>
      <c r="G210" s="285"/>
      <c r="H210" s="285"/>
      <c r="I210" s="285"/>
      <c r="J210" s="285"/>
      <c r="K210" s="285"/>
      <c r="L210" s="285"/>
      <c r="M210" s="285"/>
      <c r="N210" s="285"/>
      <c r="O210" s="284"/>
      <c r="P210" s="284"/>
    </row>
    <row r="211" spans="1:16" ht="60.75" customHeight="1">
      <c r="A211" s="16" t="s">
        <v>742</v>
      </c>
      <c r="B211" s="88" t="s">
        <v>746</v>
      </c>
      <c r="C211" s="88" t="s">
        <v>312</v>
      </c>
      <c r="D211" s="127" t="s">
        <v>313</v>
      </c>
      <c r="E211" s="97"/>
      <c r="F211" s="88" t="s">
        <v>739</v>
      </c>
      <c r="G211" s="68">
        <f>11+2+9+42</f>
        <v>64</v>
      </c>
      <c r="H211" s="1">
        <v>3</v>
      </c>
      <c r="I211" s="88" t="s">
        <v>754</v>
      </c>
      <c r="J211" s="218" t="s">
        <v>1008</v>
      </c>
      <c r="K211" s="218" t="s">
        <v>593</v>
      </c>
      <c r="L211" s="97"/>
      <c r="M211" s="97"/>
      <c r="N211" s="97"/>
      <c r="O211" s="97"/>
      <c r="P211" s="97"/>
    </row>
    <row r="212" spans="1:16" ht="60.75" customHeight="1">
      <c r="A212" s="216" t="s">
        <v>742</v>
      </c>
      <c r="B212" s="97"/>
      <c r="C212" s="97"/>
      <c r="D212" s="97"/>
      <c r="E212" s="97"/>
      <c r="F212" s="88"/>
      <c r="G212" s="97"/>
      <c r="H212" s="97"/>
      <c r="I212" s="88"/>
      <c r="J212" s="97"/>
      <c r="K212" s="97"/>
      <c r="L212" s="97"/>
      <c r="M212" s="97"/>
      <c r="N212" s="97"/>
      <c r="O212" s="97"/>
      <c r="P212" s="97"/>
    </row>
    <row r="213" spans="1:16" ht="60.75" customHeight="1">
      <c r="A213" s="216" t="s">
        <v>742</v>
      </c>
      <c r="B213" s="97"/>
      <c r="C213" s="97"/>
      <c r="D213" s="97"/>
      <c r="E213" s="97"/>
      <c r="F213" s="88"/>
      <c r="G213" s="97"/>
      <c r="H213" s="97"/>
      <c r="I213" s="88"/>
      <c r="J213" s="97"/>
      <c r="K213" s="97"/>
      <c r="L213" s="97"/>
      <c r="M213" s="97"/>
      <c r="N213" s="97"/>
      <c r="O213" s="97"/>
      <c r="P213" s="97"/>
    </row>
    <row r="214" spans="1:16" ht="26.25" customHeight="1">
      <c r="A214" s="284" t="s">
        <v>130</v>
      </c>
      <c r="B214" s="284"/>
      <c r="C214" s="284"/>
      <c r="D214" s="284"/>
      <c r="E214" s="284"/>
      <c r="F214" s="284"/>
      <c r="G214" s="284"/>
      <c r="H214" s="284"/>
      <c r="I214" s="284"/>
      <c r="J214" s="284"/>
      <c r="K214" s="284"/>
      <c r="L214" s="284"/>
      <c r="M214" s="284"/>
      <c r="N214" s="284"/>
      <c r="O214" s="284"/>
      <c r="P214" s="284"/>
    </row>
    <row r="215" spans="1:16" ht="15" customHeight="1">
      <c r="A215" s="285"/>
      <c r="B215" s="285"/>
      <c r="C215" s="285"/>
      <c r="D215" s="285"/>
      <c r="E215" s="285"/>
      <c r="F215" s="285"/>
      <c r="G215" s="285"/>
      <c r="H215" s="285"/>
      <c r="I215" s="285"/>
      <c r="J215" s="285"/>
      <c r="K215" s="285"/>
      <c r="L215" s="285"/>
      <c r="M215" s="285"/>
      <c r="N215" s="285"/>
      <c r="O215" s="284"/>
      <c r="P215" s="284"/>
    </row>
    <row r="216" spans="1:16" ht="51" customHeight="1">
      <c r="A216" s="16" t="s">
        <v>131</v>
      </c>
      <c r="B216" s="68" t="s">
        <v>942</v>
      </c>
      <c r="C216" s="68" t="s">
        <v>368</v>
      </c>
      <c r="D216" s="125" t="s">
        <v>156</v>
      </c>
      <c r="E216" s="68" t="s">
        <v>37</v>
      </c>
      <c r="F216" s="88" t="s">
        <v>858</v>
      </c>
      <c r="G216" s="68">
        <v>22</v>
      </c>
      <c r="H216" s="68">
        <v>3</v>
      </c>
      <c r="I216" s="88" t="s">
        <v>944</v>
      </c>
      <c r="J216" s="238" t="s">
        <v>1015</v>
      </c>
      <c r="K216" s="68"/>
      <c r="L216" s="68" t="s">
        <v>38</v>
      </c>
      <c r="M216" s="68"/>
      <c r="N216" s="68"/>
      <c r="O216" s="68"/>
      <c r="P216" s="68"/>
    </row>
    <row r="217" spans="1:16" ht="51" customHeight="1">
      <c r="A217" s="1" t="s">
        <v>132</v>
      </c>
      <c r="B217" s="68" t="s">
        <v>6</v>
      </c>
      <c r="C217" s="68" t="s">
        <v>369</v>
      </c>
      <c r="D217" s="125" t="s">
        <v>370</v>
      </c>
      <c r="E217" s="68" t="s">
        <v>37</v>
      </c>
      <c r="F217" s="88" t="s">
        <v>739</v>
      </c>
      <c r="G217" s="68">
        <v>48</v>
      </c>
      <c r="H217" s="68">
        <v>3</v>
      </c>
      <c r="I217" s="88" t="s">
        <v>967</v>
      </c>
      <c r="J217" s="238" t="s">
        <v>708</v>
      </c>
      <c r="K217" s="68"/>
      <c r="L217" s="68"/>
      <c r="M217" s="68"/>
      <c r="N217" s="68" t="s">
        <v>38</v>
      </c>
      <c r="O217" s="68"/>
      <c r="P217" s="68"/>
    </row>
    <row r="218" spans="1:16" ht="51" customHeight="1">
      <c r="A218" s="1" t="s">
        <v>132</v>
      </c>
      <c r="B218" s="88" t="s">
        <v>920</v>
      </c>
      <c r="C218" s="68" t="s">
        <v>127</v>
      </c>
      <c r="D218" s="125" t="s">
        <v>358</v>
      </c>
      <c r="E218" s="68" t="s">
        <v>37</v>
      </c>
      <c r="F218" s="88" t="s">
        <v>50</v>
      </c>
      <c r="G218" s="220">
        <v>41</v>
      </c>
      <c r="H218" s="4">
        <v>3</v>
      </c>
      <c r="I218" s="88" t="s">
        <v>940</v>
      </c>
      <c r="J218" s="94" t="s">
        <v>1015</v>
      </c>
      <c r="K218" s="68"/>
      <c r="L218" s="68"/>
      <c r="M218" s="68"/>
      <c r="N218" s="68" t="s">
        <v>593</v>
      </c>
      <c r="O218" s="68"/>
      <c r="P218" s="68"/>
    </row>
    <row r="219" spans="1:16" ht="51" customHeight="1">
      <c r="A219" s="1" t="s">
        <v>132</v>
      </c>
      <c r="B219" s="88" t="s">
        <v>812</v>
      </c>
      <c r="C219" s="68" t="s">
        <v>371</v>
      </c>
      <c r="D219" s="125" t="s">
        <v>372</v>
      </c>
      <c r="E219" s="68" t="s">
        <v>37</v>
      </c>
      <c r="F219" s="88" t="s">
        <v>718</v>
      </c>
      <c r="G219" s="68">
        <v>48</v>
      </c>
      <c r="H219" s="4">
        <v>3</v>
      </c>
      <c r="I219" s="88" t="s">
        <v>829</v>
      </c>
      <c r="J219" s="218" t="s">
        <v>1007</v>
      </c>
      <c r="K219" s="68"/>
      <c r="L219" s="68"/>
      <c r="M219" s="68" t="s">
        <v>598</v>
      </c>
      <c r="N219" s="68"/>
      <c r="O219" s="68"/>
      <c r="P219" s="68"/>
    </row>
    <row r="220" spans="1:16" ht="51" customHeight="1">
      <c r="A220" s="1" t="s">
        <v>132</v>
      </c>
      <c r="B220" s="219" t="s">
        <v>920</v>
      </c>
      <c r="C220" s="68" t="s">
        <v>128</v>
      </c>
      <c r="D220" s="125" t="s">
        <v>952</v>
      </c>
      <c r="E220" s="68" t="s">
        <v>37</v>
      </c>
      <c r="F220" s="88"/>
      <c r="G220" s="68">
        <v>54</v>
      </c>
      <c r="H220" s="68">
        <v>3</v>
      </c>
      <c r="I220" s="88" t="s">
        <v>956</v>
      </c>
      <c r="J220" s="238" t="s">
        <v>1007</v>
      </c>
      <c r="K220" s="63"/>
      <c r="L220" s="68" t="s">
        <v>593</v>
      </c>
      <c r="M220" s="68"/>
      <c r="N220" s="68"/>
      <c r="O220" s="68"/>
      <c r="P220" s="68"/>
    </row>
    <row r="221" spans="1:16" ht="51" customHeight="1">
      <c r="A221" s="1" t="s">
        <v>132</v>
      </c>
      <c r="B221" s="88" t="s">
        <v>746</v>
      </c>
      <c r="C221" s="88" t="s">
        <v>312</v>
      </c>
      <c r="D221" s="127" t="s">
        <v>313</v>
      </c>
      <c r="E221" s="68" t="s">
        <v>37</v>
      </c>
      <c r="F221" s="88" t="s">
        <v>739</v>
      </c>
      <c r="G221" s="68">
        <f>11+2+9+42</f>
        <v>64</v>
      </c>
      <c r="H221" s="68">
        <v>3</v>
      </c>
      <c r="I221" s="88" t="s">
        <v>755</v>
      </c>
      <c r="J221" s="218" t="s">
        <v>1008</v>
      </c>
      <c r="K221" s="218" t="s">
        <v>593</v>
      </c>
      <c r="L221" s="68"/>
      <c r="M221" s="68"/>
      <c r="N221" s="68"/>
      <c r="O221" s="68"/>
      <c r="P221" s="68"/>
    </row>
    <row r="222" spans="1:16" ht="26.25" customHeight="1">
      <c r="A222" s="264" t="s">
        <v>134</v>
      </c>
      <c r="B222" s="265"/>
      <c r="C222" s="265"/>
      <c r="D222" s="265"/>
      <c r="E222" s="265"/>
      <c r="F222" s="265"/>
      <c r="G222" s="265"/>
      <c r="H222" s="265"/>
      <c r="I222" s="265"/>
      <c r="J222" s="265"/>
      <c r="K222" s="265"/>
      <c r="L222" s="265"/>
      <c r="M222" s="265"/>
      <c r="N222" s="265"/>
      <c r="O222" s="265"/>
      <c r="P222" s="286"/>
    </row>
    <row r="223" spans="1:16" ht="26.25" customHeight="1">
      <c r="A223" s="270"/>
      <c r="B223" s="271"/>
      <c r="C223" s="271"/>
      <c r="D223" s="271"/>
      <c r="E223" s="271"/>
      <c r="F223" s="271"/>
      <c r="G223" s="271"/>
      <c r="H223" s="271"/>
      <c r="I223" s="271"/>
      <c r="J223" s="271"/>
      <c r="K223" s="271"/>
      <c r="L223" s="271"/>
      <c r="M223" s="271"/>
      <c r="N223" s="271"/>
      <c r="O223" s="271"/>
      <c r="P223" s="283"/>
    </row>
    <row r="224" spans="1:16" ht="51" customHeight="1">
      <c r="A224" s="16" t="s">
        <v>135</v>
      </c>
      <c r="B224" s="88" t="s">
        <v>812</v>
      </c>
      <c r="C224" s="68" t="s">
        <v>371</v>
      </c>
      <c r="D224" s="125" t="s">
        <v>372</v>
      </c>
      <c r="E224" s="68" t="s">
        <v>37</v>
      </c>
      <c r="F224" s="88" t="s">
        <v>718</v>
      </c>
      <c r="G224" s="68">
        <v>48</v>
      </c>
      <c r="H224" s="4">
        <v>3</v>
      </c>
      <c r="I224" s="88" t="s">
        <v>830</v>
      </c>
      <c r="J224" s="218" t="s">
        <v>1007</v>
      </c>
      <c r="K224" s="68"/>
      <c r="L224" s="68"/>
      <c r="M224" s="68" t="s">
        <v>598</v>
      </c>
      <c r="N224" s="68"/>
      <c r="O224" s="68"/>
      <c r="P224" s="68"/>
    </row>
    <row r="225" spans="1:16" ht="51" customHeight="1">
      <c r="A225" s="1" t="s">
        <v>137</v>
      </c>
      <c r="B225" s="88" t="s">
        <v>912</v>
      </c>
      <c r="C225" s="88" t="s">
        <v>133</v>
      </c>
      <c r="D225" s="125" t="s">
        <v>914</v>
      </c>
      <c r="E225" s="68" t="s">
        <v>37</v>
      </c>
      <c r="F225" s="88" t="s">
        <v>765</v>
      </c>
      <c r="G225" s="64">
        <v>3</v>
      </c>
      <c r="H225" s="68">
        <v>3</v>
      </c>
      <c r="I225" s="66" t="s">
        <v>916</v>
      </c>
      <c r="J225" s="238"/>
      <c r="K225" s="68">
        <v>6</v>
      </c>
      <c r="L225" s="64"/>
      <c r="M225" s="68"/>
      <c r="N225" s="68"/>
      <c r="O225" s="68"/>
      <c r="P225" s="68"/>
    </row>
    <row r="226" spans="1:16" ht="51" customHeight="1">
      <c r="A226" s="1" t="s">
        <v>137</v>
      </c>
      <c r="B226" s="88" t="s">
        <v>618</v>
      </c>
      <c r="C226" s="68" t="s">
        <v>41</v>
      </c>
      <c r="D226" s="125" t="s">
        <v>832</v>
      </c>
      <c r="E226" s="68" t="s">
        <v>37</v>
      </c>
      <c r="F226" s="88" t="s">
        <v>712</v>
      </c>
      <c r="G226" s="7">
        <v>32</v>
      </c>
      <c r="H226" s="1">
        <v>3</v>
      </c>
      <c r="I226" s="88" t="s">
        <v>836</v>
      </c>
      <c r="J226" s="238" t="s">
        <v>1010</v>
      </c>
      <c r="K226" s="68" t="s">
        <v>38</v>
      </c>
      <c r="L226" s="68"/>
      <c r="M226" s="68"/>
      <c r="N226" s="68"/>
      <c r="O226" s="68"/>
      <c r="P226" s="68"/>
    </row>
    <row r="227" spans="1:16" ht="51" customHeight="1">
      <c r="A227" s="1" t="s">
        <v>137</v>
      </c>
      <c r="B227" s="68" t="s">
        <v>942</v>
      </c>
      <c r="C227" s="68" t="s">
        <v>368</v>
      </c>
      <c r="D227" s="125" t="s">
        <v>156</v>
      </c>
      <c r="E227" s="68" t="s">
        <v>37</v>
      </c>
      <c r="F227" s="88" t="s">
        <v>858</v>
      </c>
      <c r="G227" s="68">
        <v>22</v>
      </c>
      <c r="H227" s="68">
        <v>3</v>
      </c>
      <c r="I227" s="88" t="s">
        <v>945</v>
      </c>
      <c r="J227" s="238" t="s">
        <v>1015</v>
      </c>
      <c r="K227" s="68"/>
      <c r="L227" s="68" t="s">
        <v>38</v>
      </c>
      <c r="M227" s="68"/>
      <c r="N227" s="68"/>
      <c r="O227" s="68"/>
      <c r="P227" s="68"/>
    </row>
    <row r="228" spans="1:16" ht="51" customHeight="1">
      <c r="A228" s="1" t="s">
        <v>137</v>
      </c>
      <c r="B228" s="68" t="s">
        <v>948</v>
      </c>
      <c r="C228" s="68" t="s">
        <v>138</v>
      </c>
      <c r="D228" s="125" t="s">
        <v>947</v>
      </c>
      <c r="E228" s="68" t="s">
        <v>37</v>
      </c>
      <c r="F228" s="88" t="s">
        <v>712</v>
      </c>
      <c r="G228" s="68">
        <v>20</v>
      </c>
      <c r="H228" s="68">
        <v>3</v>
      </c>
      <c r="I228" s="88" t="s">
        <v>916</v>
      </c>
      <c r="J228" s="238"/>
      <c r="K228" s="68"/>
      <c r="L228" s="68"/>
      <c r="M228" s="68"/>
      <c r="N228" s="68"/>
      <c r="O228" s="68">
        <v>6</v>
      </c>
      <c r="P228" s="68"/>
    </row>
    <row r="229" spans="1:16" ht="26.25" customHeight="1">
      <c r="A229" s="284" t="s">
        <v>139</v>
      </c>
      <c r="B229" s="284"/>
      <c r="C229" s="284"/>
      <c r="D229" s="284"/>
      <c r="E229" s="284"/>
      <c r="F229" s="284"/>
      <c r="G229" s="284"/>
      <c r="H229" s="284"/>
      <c r="I229" s="284"/>
      <c r="J229" s="284"/>
      <c r="K229" s="284"/>
      <c r="L229" s="284"/>
      <c r="M229" s="284"/>
      <c r="N229" s="284"/>
      <c r="O229" s="284"/>
      <c r="P229" s="284"/>
    </row>
    <row r="230" spans="1:16" ht="26.25" customHeight="1">
      <c r="A230" s="285"/>
      <c r="B230" s="285"/>
      <c r="C230" s="285"/>
      <c r="D230" s="285"/>
      <c r="E230" s="285"/>
      <c r="F230" s="285"/>
      <c r="G230" s="285"/>
      <c r="H230" s="285"/>
      <c r="I230" s="285"/>
      <c r="J230" s="285"/>
      <c r="K230" s="285"/>
      <c r="L230" s="285"/>
      <c r="M230" s="285"/>
      <c r="N230" s="285"/>
      <c r="O230" s="284"/>
      <c r="P230" s="284"/>
    </row>
    <row r="231" spans="1:16" ht="51" customHeight="1">
      <c r="A231" s="16" t="s">
        <v>140</v>
      </c>
      <c r="B231" s="6" t="s">
        <v>960</v>
      </c>
      <c r="C231" s="68" t="s">
        <v>136</v>
      </c>
      <c r="D231" s="125" t="s">
        <v>961</v>
      </c>
      <c r="E231" s="68" t="s">
        <v>37</v>
      </c>
      <c r="F231" s="88" t="s">
        <v>858</v>
      </c>
      <c r="G231" s="68">
        <v>16</v>
      </c>
      <c r="H231" s="1">
        <v>3</v>
      </c>
      <c r="I231" s="88" t="s">
        <v>964</v>
      </c>
      <c r="J231" s="243" t="s">
        <v>1015</v>
      </c>
      <c r="K231" s="68" t="s">
        <v>38</v>
      </c>
      <c r="L231" s="68"/>
      <c r="M231" s="68"/>
      <c r="N231" s="68"/>
      <c r="O231" s="68"/>
      <c r="P231" s="68"/>
    </row>
    <row r="232" spans="1:16" ht="51" customHeight="1">
      <c r="A232" s="1" t="s">
        <v>141</v>
      </c>
      <c r="B232" s="88" t="s">
        <v>812</v>
      </c>
      <c r="C232" s="68" t="s">
        <v>371</v>
      </c>
      <c r="D232" s="125" t="s">
        <v>372</v>
      </c>
      <c r="E232" s="68" t="s">
        <v>37</v>
      </c>
      <c r="F232" s="88" t="s">
        <v>718</v>
      </c>
      <c r="G232" s="68">
        <v>48</v>
      </c>
      <c r="H232" s="4">
        <v>3</v>
      </c>
      <c r="I232" s="88" t="s">
        <v>831</v>
      </c>
      <c r="J232" s="218" t="s">
        <v>1007</v>
      </c>
      <c r="K232" s="68"/>
      <c r="L232" s="68"/>
      <c r="M232" s="68" t="s">
        <v>598</v>
      </c>
      <c r="N232" s="68"/>
      <c r="O232" s="68"/>
      <c r="P232" s="68"/>
    </row>
    <row r="233" spans="1:16" ht="51" customHeight="1">
      <c r="A233" s="1" t="s">
        <v>141</v>
      </c>
      <c r="B233" s="88" t="s">
        <v>774</v>
      </c>
      <c r="C233" s="68" t="s">
        <v>64</v>
      </c>
      <c r="D233" s="125" t="s">
        <v>65</v>
      </c>
      <c r="E233" s="68" t="s">
        <v>37</v>
      </c>
      <c r="F233" s="88" t="s">
        <v>732</v>
      </c>
      <c r="G233" s="2" t="s">
        <v>850</v>
      </c>
      <c r="H233" s="68">
        <v>3</v>
      </c>
      <c r="I233" s="88" t="s">
        <v>852</v>
      </c>
      <c r="J233" s="244" t="s">
        <v>1011</v>
      </c>
      <c r="K233" s="68"/>
      <c r="L233" s="68"/>
      <c r="M233" s="68"/>
      <c r="N233" s="68" t="s">
        <v>38</v>
      </c>
      <c r="O233" s="68"/>
      <c r="P233" s="68"/>
    </row>
    <row r="234" spans="1:16" ht="51" customHeight="1">
      <c r="A234" s="68" t="s">
        <v>141</v>
      </c>
      <c r="B234" s="68" t="s">
        <v>948</v>
      </c>
      <c r="C234" s="68" t="s">
        <v>138</v>
      </c>
      <c r="D234" s="125" t="s">
        <v>947</v>
      </c>
      <c r="E234" s="68" t="s">
        <v>37</v>
      </c>
      <c r="F234" s="88" t="s">
        <v>712</v>
      </c>
      <c r="G234" s="68">
        <v>20</v>
      </c>
      <c r="H234" s="68">
        <v>3</v>
      </c>
      <c r="I234" s="88" t="s">
        <v>917</v>
      </c>
      <c r="J234" s="238"/>
      <c r="K234" s="68"/>
      <c r="L234" s="68"/>
      <c r="M234" s="68"/>
      <c r="N234" s="68"/>
      <c r="O234" s="68">
        <v>6</v>
      </c>
      <c r="P234" s="68"/>
    </row>
    <row r="235" spans="1:16" ht="51" customHeight="1">
      <c r="A235" s="1" t="s">
        <v>141</v>
      </c>
      <c r="B235" s="88" t="s">
        <v>912</v>
      </c>
      <c r="C235" s="88" t="s">
        <v>133</v>
      </c>
      <c r="D235" s="125" t="s">
        <v>914</v>
      </c>
      <c r="E235" s="68" t="s">
        <v>37</v>
      </c>
      <c r="F235" s="88" t="s">
        <v>765</v>
      </c>
      <c r="G235" s="64">
        <v>3</v>
      </c>
      <c r="H235" s="68">
        <v>3</v>
      </c>
      <c r="I235" s="66" t="s">
        <v>917</v>
      </c>
      <c r="J235" s="238"/>
      <c r="K235" s="68">
        <v>6</v>
      </c>
      <c r="L235" s="64"/>
      <c r="M235" s="68"/>
      <c r="N235" s="68"/>
      <c r="O235" s="68"/>
      <c r="P235" s="68"/>
    </row>
    <row r="236" spans="1:16" ht="26.25" customHeight="1">
      <c r="A236" s="284" t="s">
        <v>142</v>
      </c>
      <c r="B236" s="284"/>
      <c r="C236" s="284"/>
      <c r="D236" s="284"/>
      <c r="E236" s="284"/>
      <c r="F236" s="284"/>
      <c r="G236" s="284"/>
      <c r="H236" s="284"/>
      <c r="I236" s="284"/>
      <c r="J236" s="284"/>
      <c r="K236" s="284"/>
      <c r="L236" s="284"/>
      <c r="M236" s="284"/>
      <c r="N236" s="284"/>
      <c r="O236" s="284"/>
      <c r="P236" s="284"/>
    </row>
    <row r="237" spans="1:16" ht="26.25" customHeight="1">
      <c r="A237" s="285"/>
      <c r="B237" s="285"/>
      <c r="C237" s="285"/>
      <c r="D237" s="285"/>
      <c r="E237" s="285"/>
      <c r="F237" s="285"/>
      <c r="G237" s="285"/>
      <c r="H237" s="285"/>
      <c r="I237" s="285"/>
      <c r="J237" s="285"/>
      <c r="K237" s="285"/>
      <c r="L237" s="285"/>
      <c r="M237" s="285"/>
      <c r="N237" s="285"/>
      <c r="O237" s="284"/>
      <c r="P237" s="284"/>
    </row>
    <row r="238" spans="1:16" ht="51" customHeight="1">
      <c r="A238" s="16" t="s">
        <v>143</v>
      </c>
      <c r="B238" s="68" t="s">
        <v>920</v>
      </c>
      <c r="C238" s="68" t="s">
        <v>361</v>
      </c>
      <c r="D238" s="125" t="s">
        <v>362</v>
      </c>
      <c r="E238" s="68" t="s">
        <v>37</v>
      </c>
      <c r="F238" s="88" t="s">
        <v>739</v>
      </c>
      <c r="G238" s="68" t="s">
        <v>921</v>
      </c>
      <c r="H238" s="88">
        <v>3</v>
      </c>
      <c r="I238" s="88" t="s">
        <v>925</v>
      </c>
      <c r="J238" s="94" t="s">
        <v>1011</v>
      </c>
      <c r="K238" s="68"/>
      <c r="L238" s="68"/>
      <c r="M238" s="68"/>
      <c r="N238" s="68"/>
      <c r="O238" s="68" t="s">
        <v>598</v>
      </c>
      <c r="P238" s="68"/>
    </row>
    <row r="239" spans="1:16" ht="51" customHeight="1">
      <c r="A239" s="1" t="s">
        <v>144</v>
      </c>
      <c r="B239" s="88" t="s">
        <v>861</v>
      </c>
      <c r="C239" s="68" t="s">
        <v>70</v>
      </c>
      <c r="D239" s="125" t="s">
        <v>363</v>
      </c>
      <c r="E239" s="68" t="s">
        <v>37</v>
      </c>
      <c r="F239" s="88" t="s">
        <v>765</v>
      </c>
      <c r="G239" s="61">
        <v>37</v>
      </c>
      <c r="H239" s="1">
        <v>3</v>
      </c>
      <c r="I239" s="88" t="s">
        <v>896</v>
      </c>
      <c r="J239" s="240" t="s">
        <v>1011</v>
      </c>
      <c r="K239" s="68"/>
      <c r="L239" s="152">
        <v>1</v>
      </c>
      <c r="M239" s="152">
        <v>1</v>
      </c>
      <c r="N239" s="68"/>
      <c r="O239" s="68"/>
      <c r="P239" s="68"/>
    </row>
    <row r="240" spans="1:16" ht="51" customHeight="1">
      <c r="A240" s="1" t="s">
        <v>144</v>
      </c>
      <c r="B240" s="4" t="s">
        <v>5</v>
      </c>
      <c r="C240" s="68" t="s">
        <v>113</v>
      </c>
      <c r="D240" s="125" t="s">
        <v>114</v>
      </c>
      <c r="E240" s="68" t="s">
        <v>37</v>
      </c>
      <c r="F240" s="88" t="s">
        <v>50</v>
      </c>
      <c r="G240" s="68">
        <v>28</v>
      </c>
      <c r="H240" s="68">
        <v>3</v>
      </c>
      <c r="I240" s="88" t="s">
        <v>928</v>
      </c>
      <c r="J240" s="242" t="s">
        <v>1014</v>
      </c>
      <c r="K240" s="68"/>
      <c r="L240" s="68"/>
      <c r="M240" s="68"/>
      <c r="N240" s="68" t="s">
        <v>593</v>
      </c>
      <c r="O240" s="68"/>
      <c r="P240" s="68"/>
    </row>
    <row r="241" spans="1:16" ht="51" customHeight="1">
      <c r="A241" s="1" t="s">
        <v>144</v>
      </c>
      <c r="B241" s="88" t="s">
        <v>861</v>
      </c>
      <c r="C241" s="68" t="s">
        <v>364</v>
      </c>
      <c r="D241" s="125" t="s">
        <v>702</v>
      </c>
      <c r="E241" s="68" t="s">
        <v>37</v>
      </c>
      <c r="F241" s="88" t="s">
        <v>701</v>
      </c>
      <c r="G241" s="68">
        <v>1</v>
      </c>
      <c r="H241" s="68">
        <v>3</v>
      </c>
      <c r="I241" s="88" t="s">
        <v>885</v>
      </c>
      <c r="J241" s="243" t="s">
        <v>1009</v>
      </c>
      <c r="K241" s="160">
        <v>5</v>
      </c>
      <c r="L241" s="68"/>
      <c r="M241" s="160">
        <v>5</v>
      </c>
      <c r="N241" s="68"/>
      <c r="O241" s="68"/>
      <c r="P241" s="68"/>
    </row>
    <row r="242" spans="1:16" ht="48" customHeight="1">
      <c r="A242" s="1" t="s">
        <v>144</v>
      </c>
      <c r="B242" s="3" t="s">
        <v>705</v>
      </c>
      <c r="C242" s="68" t="s">
        <v>54</v>
      </c>
      <c r="D242" s="125" t="s">
        <v>365</v>
      </c>
      <c r="E242" s="68" t="s">
        <v>37</v>
      </c>
      <c r="F242" s="88" t="s">
        <v>1006</v>
      </c>
      <c r="G242" s="10">
        <v>40</v>
      </c>
      <c r="H242" s="68">
        <v>3</v>
      </c>
      <c r="I242" s="88" t="s">
        <v>841</v>
      </c>
      <c r="J242" s="234" t="s">
        <v>1013</v>
      </c>
      <c r="K242" s="68"/>
      <c r="L242" s="68"/>
      <c r="M242" s="68">
        <v>3</v>
      </c>
      <c r="N242" s="68">
        <v>2</v>
      </c>
      <c r="O242" s="68"/>
      <c r="P242" s="68"/>
    </row>
    <row r="243" spans="1:16" ht="33.75" customHeight="1">
      <c r="A243" s="261" t="s">
        <v>145</v>
      </c>
      <c r="B243" s="262"/>
      <c r="C243" s="262"/>
      <c r="D243" s="262"/>
      <c r="E243" s="262"/>
      <c r="F243" s="262"/>
      <c r="G243" s="262"/>
      <c r="H243" s="262"/>
      <c r="I243" s="262"/>
      <c r="J243" s="262"/>
      <c r="K243" s="262"/>
      <c r="L243" s="262"/>
      <c r="M243" s="262"/>
      <c r="N243" s="262"/>
      <c r="O243" s="262"/>
      <c r="P243" s="263"/>
    </row>
    <row r="244" spans="1:16" ht="22.5" customHeight="1">
      <c r="A244" s="272"/>
      <c r="B244" s="273"/>
      <c r="C244" s="273"/>
      <c r="D244" s="273"/>
      <c r="E244" s="273"/>
      <c r="F244" s="273"/>
      <c r="G244" s="273"/>
      <c r="H244" s="273"/>
      <c r="I244" s="273"/>
      <c r="J244" s="273"/>
      <c r="K244" s="273"/>
      <c r="L244" s="273"/>
      <c r="M244" s="273"/>
      <c r="N244" s="273"/>
      <c r="O244" s="273"/>
      <c r="P244" s="274"/>
    </row>
    <row r="245" spans="1:16" ht="45" customHeight="1">
      <c r="A245" s="264" t="s">
        <v>693</v>
      </c>
      <c r="B245" s="265"/>
      <c r="C245" s="265"/>
      <c r="D245" s="265"/>
      <c r="E245" s="265"/>
      <c r="F245" s="265"/>
      <c r="G245" s="265"/>
      <c r="H245" s="265"/>
      <c r="I245" s="265"/>
      <c r="J245" s="265"/>
      <c r="K245" s="265"/>
      <c r="L245" s="265"/>
      <c r="M245" s="265"/>
      <c r="N245" s="265"/>
      <c r="O245" s="265"/>
      <c r="P245" s="286"/>
    </row>
    <row r="246" spans="1:16" ht="14.25" customHeight="1">
      <c r="A246" s="270"/>
      <c r="B246" s="271"/>
      <c r="C246" s="271"/>
      <c r="D246" s="271"/>
      <c r="E246" s="271"/>
      <c r="F246" s="271"/>
      <c r="G246" s="271"/>
      <c r="H246" s="271"/>
      <c r="I246" s="271"/>
      <c r="J246" s="271"/>
      <c r="K246" s="271"/>
      <c r="L246" s="271"/>
      <c r="M246" s="271"/>
      <c r="N246" s="271"/>
      <c r="O246" s="271"/>
      <c r="P246" s="283"/>
    </row>
    <row r="247" spans="1:16" ht="48" customHeight="1">
      <c r="A247" s="16" t="s">
        <v>694</v>
      </c>
      <c r="B247" s="88" t="s">
        <v>747</v>
      </c>
      <c r="C247" s="88" t="s">
        <v>312</v>
      </c>
      <c r="D247" s="127" t="s">
        <v>313</v>
      </c>
      <c r="E247" s="68" t="s">
        <v>37</v>
      </c>
      <c r="F247" s="88" t="s">
        <v>739</v>
      </c>
      <c r="G247" s="68">
        <f>11+2+9+42</f>
        <v>64</v>
      </c>
      <c r="H247" s="68">
        <v>3</v>
      </c>
      <c r="I247" s="88" t="s">
        <v>756</v>
      </c>
      <c r="J247" s="218" t="s">
        <v>1008</v>
      </c>
      <c r="K247" s="218" t="s">
        <v>593</v>
      </c>
      <c r="L247" s="88"/>
      <c r="M247" s="88"/>
      <c r="N247" s="88"/>
      <c r="O247" s="88"/>
      <c r="P247" s="88"/>
    </row>
    <row r="248" spans="1:16" ht="63" customHeight="1">
      <c r="A248" s="1" t="s">
        <v>695</v>
      </c>
      <c r="B248" s="219" t="s">
        <v>957</v>
      </c>
      <c r="C248" s="68" t="s">
        <v>147</v>
      </c>
      <c r="D248" s="125" t="s">
        <v>952</v>
      </c>
      <c r="E248" s="68" t="s">
        <v>37</v>
      </c>
      <c r="F248" s="88" t="s">
        <v>739</v>
      </c>
      <c r="G248" s="68">
        <v>54</v>
      </c>
      <c r="H248" s="4">
        <v>3</v>
      </c>
      <c r="I248" s="88" t="s">
        <v>958</v>
      </c>
      <c r="J248" s="238" t="s">
        <v>1007</v>
      </c>
      <c r="K248" s="63"/>
      <c r="L248" s="88" t="s">
        <v>593</v>
      </c>
      <c r="M248" s="88"/>
      <c r="N248" s="88"/>
      <c r="O248" s="88"/>
      <c r="P248" s="88"/>
    </row>
    <row r="249" spans="1:16" ht="54" customHeight="1">
      <c r="A249" s="1" t="s">
        <v>695</v>
      </c>
      <c r="B249" s="221" t="s">
        <v>6</v>
      </c>
      <c r="C249" s="68" t="s">
        <v>146</v>
      </c>
      <c r="D249" s="88" t="s">
        <v>373</v>
      </c>
      <c r="E249" s="68" t="s">
        <v>37</v>
      </c>
      <c r="F249" s="88" t="s">
        <v>711</v>
      </c>
      <c r="G249" s="68">
        <v>24</v>
      </c>
      <c r="H249" s="88"/>
      <c r="I249" s="88" t="s">
        <v>555</v>
      </c>
      <c r="J249" s="88" t="s">
        <v>1010</v>
      </c>
      <c r="K249" s="88"/>
      <c r="L249" s="88" t="s">
        <v>38</v>
      </c>
      <c r="M249" s="88"/>
      <c r="N249" s="88"/>
      <c r="O249" s="88"/>
      <c r="P249" s="88"/>
    </row>
    <row r="250" spans="1:16" ht="54" customHeight="1">
      <c r="A250" s="1" t="s">
        <v>695</v>
      </c>
      <c r="B250" s="88" t="s">
        <v>776</v>
      </c>
      <c r="C250" s="68" t="s">
        <v>374</v>
      </c>
      <c r="D250" s="215" t="s">
        <v>773</v>
      </c>
      <c r="E250" s="88" t="s">
        <v>37</v>
      </c>
      <c r="F250" s="88" t="s">
        <v>733</v>
      </c>
      <c r="G250" s="111">
        <v>56</v>
      </c>
      <c r="H250" s="1">
        <v>3</v>
      </c>
      <c r="I250" s="88" t="s">
        <v>782</v>
      </c>
      <c r="J250" s="218" t="s">
        <v>1007</v>
      </c>
      <c r="K250" s="88"/>
      <c r="L250" s="88"/>
      <c r="M250" s="88"/>
      <c r="N250" s="88"/>
      <c r="O250" s="218" t="s">
        <v>598</v>
      </c>
      <c r="P250" s="88"/>
    </row>
    <row r="251" spans="1:16" ht="54" customHeight="1">
      <c r="A251" s="1" t="s">
        <v>695</v>
      </c>
      <c r="B251" s="88" t="s">
        <v>721</v>
      </c>
      <c r="C251" s="88" t="s">
        <v>314</v>
      </c>
      <c r="D251" s="125" t="s">
        <v>376</v>
      </c>
      <c r="E251" s="6" t="s">
        <v>37</v>
      </c>
      <c r="F251" s="88" t="s">
        <v>718</v>
      </c>
      <c r="G251" s="68">
        <v>35</v>
      </c>
      <c r="H251" s="69">
        <v>3</v>
      </c>
      <c r="I251" s="88" t="s">
        <v>727</v>
      </c>
      <c r="J251" s="218" t="s">
        <v>1010</v>
      </c>
      <c r="K251" s="88"/>
      <c r="L251" s="88"/>
      <c r="M251" s="143" t="s">
        <v>594</v>
      </c>
      <c r="N251" s="88"/>
      <c r="O251" s="88"/>
      <c r="P251" s="88"/>
    </row>
    <row r="252" spans="1:16" ht="26.25" customHeight="1">
      <c r="A252" s="264" t="s">
        <v>383</v>
      </c>
      <c r="B252" s="265"/>
      <c r="C252" s="265"/>
      <c r="D252" s="265"/>
      <c r="E252" s="265"/>
      <c r="F252" s="265"/>
      <c r="G252" s="265"/>
      <c r="H252" s="265"/>
      <c r="I252" s="265"/>
      <c r="J252" s="265"/>
      <c r="K252" s="265"/>
      <c r="L252" s="265"/>
      <c r="M252" s="265"/>
      <c r="N252" s="265"/>
      <c r="O252" s="265"/>
      <c r="P252" s="286"/>
    </row>
    <row r="253" spans="1:16" ht="26.25" customHeight="1">
      <c r="A253" s="270"/>
      <c r="B253" s="271"/>
      <c r="C253" s="271"/>
      <c r="D253" s="271"/>
      <c r="E253" s="271"/>
      <c r="F253" s="271"/>
      <c r="G253" s="271"/>
      <c r="H253" s="271"/>
      <c r="I253" s="271"/>
      <c r="J253" s="271"/>
      <c r="K253" s="271"/>
      <c r="L253" s="271"/>
      <c r="M253" s="271"/>
      <c r="N253" s="271"/>
      <c r="O253" s="271"/>
      <c r="P253" s="283"/>
    </row>
    <row r="254" spans="1:16" ht="51" customHeight="1">
      <c r="A254" s="16" t="s">
        <v>148</v>
      </c>
      <c r="B254" s="88" t="s">
        <v>618</v>
      </c>
      <c r="C254" s="68" t="s">
        <v>92</v>
      </c>
      <c r="D254" s="88" t="s">
        <v>297</v>
      </c>
      <c r="E254" s="68" t="s">
        <v>37</v>
      </c>
      <c r="F254" s="88" t="s">
        <v>50</v>
      </c>
      <c r="G254" s="2">
        <v>58</v>
      </c>
      <c r="H254" s="68">
        <v>3</v>
      </c>
      <c r="I254" s="88" t="s">
        <v>848</v>
      </c>
      <c r="J254" s="238" t="s">
        <v>1011</v>
      </c>
      <c r="K254" s="68">
        <v>4</v>
      </c>
      <c r="L254" s="68"/>
      <c r="M254" s="68"/>
      <c r="N254" s="68"/>
      <c r="O254" s="68">
        <v>5</v>
      </c>
      <c r="P254" s="68"/>
    </row>
    <row r="255" spans="1:16" ht="51" customHeight="1">
      <c r="A255" s="1" t="s">
        <v>150</v>
      </c>
      <c r="B255" s="219" t="s">
        <v>957</v>
      </c>
      <c r="C255" s="68" t="s">
        <v>147</v>
      </c>
      <c r="D255" s="125" t="s">
        <v>952</v>
      </c>
      <c r="E255" s="68" t="s">
        <v>37</v>
      </c>
      <c r="F255" s="88" t="s">
        <v>739</v>
      </c>
      <c r="G255" s="68">
        <v>54</v>
      </c>
      <c r="H255" s="4">
        <v>3</v>
      </c>
      <c r="I255" s="88" t="s">
        <v>959</v>
      </c>
      <c r="J255" s="238" t="s">
        <v>1007</v>
      </c>
      <c r="K255" s="63"/>
      <c r="L255" s="88" t="s">
        <v>593</v>
      </c>
      <c r="M255" s="68"/>
      <c r="N255" s="68"/>
      <c r="O255" s="68"/>
      <c r="P255" s="68"/>
    </row>
    <row r="256" spans="1:16" ht="51" customHeight="1">
      <c r="A256" s="1" t="s">
        <v>150</v>
      </c>
      <c r="B256" s="221" t="s">
        <v>6</v>
      </c>
      <c r="C256" s="68" t="s">
        <v>146</v>
      </c>
      <c r="D256" s="125" t="s">
        <v>373</v>
      </c>
      <c r="E256" s="68" t="s">
        <v>37</v>
      </c>
      <c r="F256" s="88" t="s">
        <v>711</v>
      </c>
      <c r="G256" s="68">
        <v>24</v>
      </c>
      <c r="H256" s="68">
        <v>3</v>
      </c>
      <c r="I256" s="88" t="s">
        <v>522</v>
      </c>
      <c r="J256" s="88" t="s">
        <v>1010</v>
      </c>
      <c r="K256" s="68"/>
      <c r="L256" s="88" t="s">
        <v>38</v>
      </c>
      <c r="M256" s="68"/>
      <c r="N256" s="68"/>
      <c r="O256" s="68"/>
      <c r="P256" s="68"/>
    </row>
    <row r="257" spans="1:16" ht="51" customHeight="1">
      <c r="A257" s="1" t="s">
        <v>150</v>
      </c>
      <c r="B257" s="88" t="s">
        <v>776</v>
      </c>
      <c r="C257" s="68" t="s">
        <v>374</v>
      </c>
      <c r="D257" s="215" t="s">
        <v>773</v>
      </c>
      <c r="E257" s="88" t="s">
        <v>37</v>
      </c>
      <c r="F257" s="88" t="s">
        <v>733</v>
      </c>
      <c r="G257" s="111">
        <v>56</v>
      </c>
      <c r="H257" s="68">
        <v>3</v>
      </c>
      <c r="I257" s="88" t="s">
        <v>783</v>
      </c>
      <c r="J257" s="218" t="s">
        <v>1007</v>
      </c>
      <c r="K257" s="68"/>
      <c r="L257" s="68"/>
      <c r="M257" s="68"/>
      <c r="N257" s="68"/>
      <c r="O257" s="218" t="s">
        <v>598</v>
      </c>
      <c r="P257" s="68"/>
    </row>
    <row r="258" spans="1:16" ht="51" customHeight="1">
      <c r="A258" s="1" t="s">
        <v>150</v>
      </c>
      <c r="B258" s="221" t="s">
        <v>6</v>
      </c>
      <c r="C258" s="68" t="s">
        <v>129</v>
      </c>
      <c r="D258" s="125" t="s">
        <v>380</v>
      </c>
      <c r="E258" s="68" t="s">
        <v>37</v>
      </c>
      <c r="F258" s="88" t="s">
        <v>50</v>
      </c>
      <c r="G258" s="68">
        <v>24</v>
      </c>
      <c r="H258" s="68">
        <v>3</v>
      </c>
      <c r="I258" s="88" t="s">
        <v>971</v>
      </c>
      <c r="J258" s="238" t="s">
        <v>1015</v>
      </c>
      <c r="K258" s="68"/>
      <c r="L258" s="68"/>
      <c r="M258" s="68" t="s">
        <v>38</v>
      </c>
      <c r="N258" s="68"/>
      <c r="O258" s="68"/>
      <c r="P258" s="68"/>
    </row>
    <row r="259" spans="1:16" ht="51" customHeight="1">
      <c r="A259" s="1" t="s">
        <v>150</v>
      </c>
      <c r="B259" s="221" t="s">
        <v>943</v>
      </c>
      <c r="C259" s="68" t="s">
        <v>375</v>
      </c>
      <c r="D259" s="125" t="s">
        <v>370</v>
      </c>
      <c r="E259" s="68" t="s">
        <v>37</v>
      </c>
      <c r="F259" s="88" t="s">
        <v>739</v>
      </c>
      <c r="G259" s="68">
        <v>48</v>
      </c>
      <c r="H259" s="68">
        <v>3</v>
      </c>
      <c r="I259" s="88" t="s">
        <v>968</v>
      </c>
      <c r="J259" s="238" t="s">
        <v>708</v>
      </c>
      <c r="K259" s="68"/>
      <c r="L259" s="68"/>
      <c r="M259" s="68"/>
      <c r="N259" s="68" t="s">
        <v>38</v>
      </c>
      <c r="O259" s="68"/>
      <c r="P259" s="68"/>
    </row>
    <row r="260" spans="1:16" ht="51" customHeight="1">
      <c r="A260" s="1" t="s">
        <v>150</v>
      </c>
      <c r="B260" s="88" t="s">
        <v>721</v>
      </c>
      <c r="C260" s="88" t="s">
        <v>314</v>
      </c>
      <c r="D260" s="125" t="s">
        <v>376</v>
      </c>
      <c r="E260" s="6" t="s">
        <v>37</v>
      </c>
      <c r="F260" s="88" t="s">
        <v>718</v>
      </c>
      <c r="G260" s="68">
        <v>35</v>
      </c>
      <c r="H260" s="6">
        <v>3</v>
      </c>
      <c r="I260" s="88" t="s">
        <v>728</v>
      </c>
      <c r="J260" s="218" t="s">
        <v>1010</v>
      </c>
      <c r="K260" s="68"/>
      <c r="L260" s="68"/>
      <c r="M260" s="143" t="s">
        <v>594</v>
      </c>
      <c r="N260" s="68"/>
      <c r="O260" s="68"/>
      <c r="P260" s="68"/>
    </row>
    <row r="261" spans="1:16" ht="51" customHeight="1">
      <c r="A261" s="1" t="s">
        <v>150</v>
      </c>
      <c r="B261" s="88" t="s">
        <v>746</v>
      </c>
      <c r="C261" s="88" t="s">
        <v>312</v>
      </c>
      <c r="D261" s="127" t="s">
        <v>313</v>
      </c>
      <c r="E261" s="68" t="s">
        <v>37</v>
      </c>
      <c r="F261" s="88" t="s">
        <v>739</v>
      </c>
      <c r="G261" s="68">
        <f>11+2+9+42</f>
        <v>64</v>
      </c>
      <c r="H261" s="68">
        <v>3</v>
      </c>
      <c r="I261" s="88" t="s">
        <v>757</v>
      </c>
      <c r="J261" s="218" t="s">
        <v>1008</v>
      </c>
      <c r="K261" s="218" t="s">
        <v>593</v>
      </c>
      <c r="L261" s="68"/>
      <c r="M261" s="68"/>
      <c r="N261" s="68"/>
      <c r="O261" s="68"/>
      <c r="P261" s="68"/>
    </row>
    <row r="262" spans="1:16" ht="51" customHeight="1">
      <c r="A262" s="1" t="s">
        <v>150</v>
      </c>
      <c r="B262" s="68"/>
      <c r="C262" s="68" t="s">
        <v>359</v>
      </c>
      <c r="D262" s="224" t="s">
        <v>360</v>
      </c>
      <c r="E262" s="225" t="s">
        <v>37</v>
      </c>
      <c r="F262" s="226"/>
      <c r="G262" s="225">
        <v>24</v>
      </c>
      <c r="H262" s="225">
        <v>3</v>
      </c>
      <c r="I262" s="226"/>
      <c r="J262" s="225"/>
      <c r="K262" s="225"/>
      <c r="L262" s="225"/>
      <c r="M262" s="225"/>
      <c r="N262" s="225"/>
      <c r="O262" s="225"/>
      <c r="P262" s="225"/>
    </row>
    <row r="263" spans="1:16" ht="26.25" customHeight="1">
      <c r="A263" s="264" t="s">
        <v>384</v>
      </c>
      <c r="B263" s="265"/>
      <c r="C263" s="265"/>
      <c r="D263" s="265"/>
      <c r="E263" s="265"/>
      <c r="F263" s="265"/>
      <c r="G263" s="281"/>
      <c r="H263" s="265"/>
      <c r="I263" s="265"/>
      <c r="J263" s="265"/>
      <c r="K263" s="265"/>
      <c r="L263" s="265"/>
      <c r="M263" s="265"/>
      <c r="N263" s="265"/>
      <c r="O263" s="265"/>
      <c r="P263" s="286"/>
    </row>
    <row r="264" spans="1:16" ht="26.25" customHeight="1">
      <c r="A264" s="270"/>
      <c r="B264" s="271"/>
      <c r="C264" s="271"/>
      <c r="D264" s="271"/>
      <c r="E264" s="271"/>
      <c r="F264" s="271"/>
      <c r="G264" s="271"/>
      <c r="H264" s="271"/>
      <c r="I264" s="271"/>
      <c r="J264" s="271"/>
      <c r="K264" s="271"/>
      <c r="L264" s="271"/>
      <c r="M264" s="271"/>
      <c r="N264" s="271"/>
      <c r="O264" s="271"/>
      <c r="P264" s="283"/>
    </row>
    <row r="265" spans="1:16" ht="51" customHeight="1">
      <c r="A265" s="16" t="s">
        <v>152</v>
      </c>
      <c r="B265" s="6"/>
      <c r="C265" s="68" t="s">
        <v>149</v>
      </c>
      <c r="D265" s="125" t="s">
        <v>377</v>
      </c>
      <c r="E265" s="6" t="s">
        <v>37</v>
      </c>
      <c r="F265" s="88" t="s">
        <v>858</v>
      </c>
      <c r="G265" s="6">
        <v>15</v>
      </c>
      <c r="H265" s="6">
        <v>3</v>
      </c>
      <c r="I265" s="88">
        <v>9</v>
      </c>
      <c r="J265" s="249" t="s">
        <v>1013</v>
      </c>
      <c r="K265" s="9"/>
      <c r="L265" s="9"/>
      <c r="M265" s="9"/>
      <c r="N265" s="18"/>
      <c r="O265" s="9" t="s">
        <v>598</v>
      </c>
      <c r="P265" s="4"/>
    </row>
    <row r="266" spans="1:16" ht="51" customHeight="1">
      <c r="A266" s="68" t="s">
        <v>154</v>
      </c>
      <c r="B266" s="72"/>
      <c r="C266" s="68" t="s">
        <v>151</v>
      </c>
      <c r="D266" s="125" t="s">
        <v>378</v>
      </c>
      <c r="E266" s="6" t="s">
        <v>37</v>
      </c>
      <c r="F266" s="88" t="s">
        <v>739</v>
      </c>
      <c r="G266" s="6">
        <v>15</v>
      </c>
      <c r="H266" s="6">
        <v>3</v>
      </c>
      <c r="I266" s="88">
        <v>9</v>
      </c>
      <c r="J266" s="246" t="s">
        <v>1009</v>
      </c>
      <c r="K266" s="64"/>
      <c r="L266" s="64" t="s">
        <v>38</v>
      </c>
      <c r="M266" s="64"/>
      <c r="N266" s="64"/>
      <c r="O266" s="64"/>
      <c r="P266" s="64"/>
    </row>
    <row r="267" spans="1:16" ht="51" customHeight="1">
      <c r="A267" s="68" t="s">
        <v>154</v>
      </c>
      <c r="B267" s="88" t="s">
        <v>703</v>
      </c>
      <c r="C267" s="68" t="s">
        <v>379</v>
      </c>
      <c r="D267" s="125" t="s">
        <v>358</v>
      </c>
      <c r="E267" s="68" t="s">
        <v>37</v>
      </c>
      <c r="F267" s="88" t="s">
        <v>50</v>
      </c>
      <c r="G267" s="220">
        <v>41</v>
      </c>
      <c r="H267" s="4">
        <v>3</v>
      </c>
      <c r="I267" s="88" t="s">
        <v>941</v>
      </c>
      <c r="J267" s="94" t="s">
        <v>1015</v>
      </c>
      <c r="K267" s="64"/>
      <c r="L267" s="64"/>
      <c r="M267" s="64"/>
      <c r="N267" s="64" t="s">
        <v>593</v>
      </c>
      <c r="O267" s="64"/>
      <c r="P267" s="64"/>
    </row>
    <row r="268" spans="1:16" ht="51" customHeight="1">
      <c r="A268" s="68" t="s">
        <v>154</v>
      </c>
      <c r="B268" s="88" t="s">
        <v>6</v>
      </c>
      <c r="C268" s="68" t="s">
        <v>129</v>
      </c>
      <c r="D268" s="125" t="s">
        <v>380</v>
      </c>
      <c r="E268" s="6" t="s">
        <v>37</v>
      </c>
      <c r="F268" s="88" t="s">
        <v>50</v>
      </c>
      <c r="G268" s="6">
        <v>15</v>
      </c>
      <c r="H268" s="6">
        <v>3</v>
      </c>
      <c r="I268" s="88" t="s">
        <v>519</v>
      </c>
      <c r="J268" s="248" t="s">
        <v>1015</v>
      </c>
      <c r="K268" s="64"/>
      <c r="L268" s="64"/>
      <c r="M268" s="64" t="s">
        <v>38</v>
      </c>
      <c r="N268" s="64"/>
      <c r="O268" s="64"/>
      <c r="P268" s="64"/>
    </row>
    <row r="269" spans="1:16" ht="51" customHeight="1">
      <c r="A269" s="68" t="s">
        <v>154</v>
      </c>
      <c r="B269" s="88" t="s">
        <v>943</v>
      </c>
      <c r="C269" s="68" t="s">
        <v>375</v>
      </c>
      <c r="D269" s="125" t="s">
        <v>370</v>
      </c>
      <c r="E269" s="6" t="s">
        <v>37</v>
      </c>
      <c r="F269" s="88" t="s">
        <v>739</v>
      </c>
      <c r="G269" s="6">
        <v>48</v>
      </c>
      <c r="H269" s="6">
        <v>3</v>
      </c>
      <c r="I269" s="88" t="s">
        <v>969</v>
      </c>
      <c r="J269" s="238" t="s">
        <v>708</v>
      </c>
      <c r="K269" s="64"/>
      <c r="L269" s="64"/>
      <c r="M269" s="64"/>
      <c r="N269" s="64" t="s">
        <v>38</v>
      </c>
      <c r="O269" s="64"/>
      <c r="P269" s="64"/>
    </row>
    <row r="270" spans="1:16" ht="51" customHeight="1">
      <c r="A270" s="68" t="s">
        <v>154</v>
      </c>
      <c r="B270" s="88" t="s">
        <v>721</v>
      </c>
      <c r="C270" s="88" t="s">
        <v>314</v>
      </c>
      <c r="D270" s="125" t="s">
        <v>376</v>
      </c>
      <c r="E270" s="6" t="s">
        <v>37</v>
      </c>
      <c r="F270" s="88" t="s">
        <v>718</v>
      </c>
      <c r="G270" s="68">
        <v>35</v>
      </c>
      <c r="H270" s="6">
        <v>3</v>
      </c>
      <c r="I270" s="88" t="s">
        <v>729</v>
      </c>
      <c r="J270" s="218" t="s">
        <v>1010</v>
      </c>
      <c r="K270" s="64"/>
      <c r="L270" s="64"/>
      <c r="M270" s="143" t="s">
        <v>594</v>
      </c>
      <c r="N270" s="64"/>
      <c r="O270" s="64"/>
      <c r="P270" s="64"/>
    </row>
    <row r="271" spans="1:16" ht="51" customHeight="1">
      <c r="A271" s="68" t="s">
        <v>154</v>
      </c>
      <c r="B271" s="88" t="s">
        <v>746</v>
      </c>
      <c r="C271" s="88" t="s">
        <v>312</v>
      </c>
      <c r="D271" s="127" t="s">
        <v>313</v>
      </c>
      <c r="E271" s="6" t="s">
        <v>37</v>
      </c>
      <c r="F271" s="88" t="s">
        <v>739</v>
      </c>
      <c r="G271" s="68">
        <f>11+2+9+42</f>
        <v>64</v>
      </c>
      <c r="H271" s="6">
        <v>3</v>
      </c>
      <c r="I271" s="88" t="s">
        <v>758</v>
      </c>
      <c r="J271" s="218" t="s">
        <v>1008</v>
      </c>
      <c r="K271" s="218" t="s">
        <v>593</v>
      </c>
      <c r="L271" s="66"/>
      <c r="M271" s="66"/>
      <c r="N271" s="66"/>
      <c r="O271" s="66"/>
      <c r="P271" s="66"/>
    </row>
    <row r="272" spans="1:16" ht="51" customHeight="1">
      <c r="A272" s="68" t="s">
        <v>154</v>
      </c>
      <c r="B272" s="88" t="s">
        <v>962</v>
      </c>
      <c r="C272" s="68" t="s">
        <v>153</v>
      </c>
      <c r="D272" s="125" t="s">
        <v>961</v>
      </c>
      <c r="E272" s="68" t="s">
        <v>37</v>
      </c>
      <c r="F272" s="88" t="s">
        <v>858</v>
      </c>
      <c r="G272" s="68">
        <v>16</v>
      </c>
      <c r="H272" s="1">
        <v>3</v>
      </c>
      <c r="I272" s="88" t="s">
        <v>965</v>
      </c>
      <c r="J272" s="243" t="s">
        <v>1015</v>
      </c>
      <c r="K272" s="66" t="s">
        <v>38</v>
      </c>
      <c r="L272" s="66"/>
      <c r="M272" s="66"/>
      <c r="N272" s="66"/>
      <c r="O272" s="66"/>
      <c r="P272" s="66"/>
    </row>
    <row r="273" spans="1:16" ht="41.25" customHeight="1">
      <c r="A273" s="264" t="s">
        <v>385</v>
      </c>
      <c r="B273" s="281"/>
      <c r="C273" s="281"/>
      <c r="D273" s="281"/>
      <c r="E273" s="281"/>
      <c r="F273" s="281"/>
      <c r="G273" s="281"/>
      <c r="H273" s="281"/>
      <c r="I273" s="281"/>
      <c r="J273" s="281"/>
      <c r="K273" s="281"/>
      <c r="L273" s="281"/>
      <c r="M273" s="281"/>
      <c r="N273" s="281"/>
      <c r="O273" s="281"/>
      <c r="P273" s="282"/>
    </row>
    <row r="274" spans="1:16" ht="13.5" customHeight="1">
      <c r="A274" s="270"/>
      <c r="B274" s="271"/>
      <c r="C274" s="271"/>
      <c r="D274" s="271"/>
      <c r="E274" s="271"/>
      <c r="F274" s="271"/>
      <c r="G274" s="271"/>
      <c r="H274" s="271"/>
      <c r="I274" s="271"/>
      <c r="J274" s="271"/>
      <c r="K274" s="271"/>
      <c r="L274" s="271"/>
      <c r="M274" s="271"/>
      <c r="N274" s="271"/>
      <c r="O274" s="271"/>
      <c r="P274" s="283"/>
    </row>
    <row r="275" spans="1:16" ht="51" customHeight="1">
      <c r="A275" s="16" t="s">
        <v>157</v>
      </c>
      <c r="B275" s="88" t="s">
        <v>962</v>
      </c>
      <c r="C275" s="68" t="s">
        <v>153</v>
      </c>
      <c r="D275" s="125" t="s">
        <v>961</v>
      </c>
      <c r="E275" s="68" t="s">
        <v>37</v>
      </c>
      <c r="F275" s="88" t="s">
        <v>858</v>
      </c>
      <c r="G275" s="68">
        <v>16</v>
      </c>
      <c r="H275" s="1">
        <v>3</v>
      </c>
      <c r="I275" s="88" t="s">
        <v>966</v>
      </c>
      <c r="J275" s="243" t="s">
        <v>1015</v>
      </c>
      <c r="K275" s="68" t="s">
        <v>38</v>
      </c>
      <c r="L275" s="68"/>
      <c r="M275" s="68"/>
      <c r="N275" s="68"/>
      <c r="O275" s="68"/>
      <c r="P275" s="68"/>
    </row>
    <row r="276" spans="1:16" ht="51" customHeight="1">
      <c r="A276" s="1" t="s">
        <v>158</v>
      </c>
      <c r="B276" s="88" t="s">
        <v>943</v>
      </c>
      <c r="C276" s="68" t="s">
        <v>155</v>
      </c>
      <c r="D276" s="125" t="s">
        <v>381</v>
      </c>
      <c r="E276" s="68" t="s">
        <v>37</v>
      </c>
      <c r="F276" s="88" t="s">
        <v>858</v>
      </c>
      <c r="G276" s="68">
        <v>22</v>
      </c>
      <c r="H276" s="68">
        <v>3</v>
      </c>
      <c r="I276" s="88" t="s">
        <v>946</v>
      </c>
      <c r="J276" s="238" t="s">
        <v>1015</v>
      </c>
      <c r="K276" s="68"/>
      <c r="L276" s="68" t="s">
        <v>38</v>
      </c>
      <c r="M276" s="68"/>
      <c r="N276" s="68"/>
      <c r="O276" s="68"/>
      <c r="P276" s="68"/>
    </row>
    <row r="277" spans="1:16" ht="51" customHeight="1">
      <c r="A277" s="1" t="s">
        <v>158</v>
      </c>
      <c r="B277" s="88" t="s">
        <v>819</v>
      </c>
      <c r="C277" s="68" t="s">
        <v>379</v>
      </c>
      <c r="D277" s="125" t="s">
        <v>820</v>
      </c>
      <c r="E277" s="68" t="s">
        <v>37</v>
      </c>
      <c r="F277" s="88" t="s">
        <v>718</v>
      </c>
      <c r="G277" s="10">
        <f>9+33+22+2+10</f>
        <v>76</v>
      </c>
      <c r="H277" s="4">
        <v>3</v>
      </c>
      <c r="I277" s="88" t="s">
        <v>827</v>
      </c>
      <c r="J277" s="236" t="s">
        <v>1007</v>
      </c>
      <c r="K277" s="154" t="s">
        <v>593</v>
      </c>
      <c r="L277" s="68"/>
      <c r="M277" s="154"/>
      <c r="N277" s="68"/>
      <c r="O277" s="68"/>
      <c r="P277" s="68"/>
    </row>
    <row r="278" spans="1:16" ht="51" customHeight="1">
      <c r="A278" s="1" t="s">
        <v>158</v>
      </c>
      <c r="B278" s="88" t="s">
        <v>861</v>
      </c>
      <c r="C278" s="68" t="s">
        <v>382</v>
      </c>
      <c r="D278" s="125" t="s">
        <v>972</v>
      </c>
      <c r="E278" s="68" t="s">
        <v>37</v>
      </c>
      <c r="F278" s="88" t="s">
        <v>795</v>
      </c>
      <c r="G278" s="1" t="s">
        <v>627</v>
      </c>
      <c r="H278" s="68">
        <v>3</v>
      </c>
      <c r="I278" s="88" t="s">
        <v>973</v>
      </c>
      <c r="J278" s="238" t="s">
        <v>1008</v>
      </c>
      <c r="K278" s="68"/>
      <c r="L278" s="68"/>
      <c r="M278" s="68"/>
      <c r="N278" s="68" t="s">
        <v>598</v>
      </c>
      <c r="O278" s="68"/>
      <c r="P278" s="68"/>
    </row>
    <row r="279" spans="1:16" ht="57" customHeight="1">
      <c r="A279" s="1" t="s">
        <v>158</v>
      </c>
      <c r="B279" s="88" t="s">
        <v>949</v>
      </c>
      <c r="C279" s="68" t="s">
        <v>159</v>
      </c>
      <c r="D279" s="125" t="s">
        <v>947</v>
      </c>
      <c r="E279" s="68" t="s">
        <v>37</v>
      </c>
      <c r="F279" s="88" t="s">
        <v>712</v>
      </c>
      <c r="G279" s="68">
        <v>20</v>
      </c>
      <c r="H279" s="68">
        <v>3</v>
      </c>
      <c r="I279" s="88" t="s">
        <v>915</v>
      </c>
      <c r="J279" s="238"/>
      <c r="K279" s="68"/>
      <c r="L279" s="68"/>
      <c r="M279" s="68"/>
      <c r="N279" s="68"/>
      <c r="O279" s="68">
        <v>6</v>
      </c>
      <c r="P279" s="68"/>
    </row>
    <row r="280" spans="1:16" ht="60.75" customHeight="1">
      <c r="A280" s="279" t="s">
        <v>1052</v>
      </c>
      <c r="B280" s="280"/>
      <c r="C280" s="280"/>
      <c r="D280" s="280" t="s">
        <v>161</v>
      </c>
      <c r="E280" s="280"/>
      <c r="F280" s="280"/>
      <c r="G280" s="280"/>
      <c r="H280" s="280"/>
      <c r="I280" s="280"/>
      <c r="J280" s="280"/>
      <c r="K280" s="280"/>
      <c r="L280" s="280"/>
      <c r="M280" s="280"/>
      <c r="N280" s="280"/>
      <c r="O280" s="280"/>
      <c r="P280" s="280"/>
    </row>
    <row r="281" spans="1:16" ht="54.75" customHeight="1">
      <c r="A281" s="279" t="s">
        <v>1051</v>
      </c>
      <c r="B281" s="280"/>
      <c r="C281" s="280"/>
      <c r="D281" s="280"/>
      <c r="E281" s="280"/>
      <c r="F281" s="280"/>
      <c r="G281" s="280"/>
      <c r="H281" s="280"/>
      <c r="I281" s="280"/>
      <c r="J281" s="280"/>
      <c r="K281" s="280"/>
      <c r="L281" s="280"/>
      <c r="M281" s="280"/>
      <c r="N281" s="280"/>
      <c r="O281" s="280"/>
      <c r="P281" s="280"/>
    </row>
    <row r="282" spans="1:16" ht="51.75" customHeight="1">
      <c r="A282" s="279" t="s">
        <v>1050</v>
      </c>
      <c r="B282" s="280"/>
      <c r="C282" s="280"/>
      <c r="D282" s="280" t="s">
        <v>161</v>
      </c>
      <c r="E282" s="280"/>
      <c r="F282" s="280"/>
      <c r="G282" s="280"/>
      <c r="H282" s="280"/>
      <c r="I282" s="280"/>
      <c r="J282" s="280"/>
      <c r="K282" s="280"/>
      <c r="L282" s="280"/>
      <c r="M282" s="280"/>
      <c r="N282" s="280"/>
      <c r="O282" s="280"/>
      <c r="P282" s="280"/>
    </row>
    <row r="283" spans="1:16" ht="48.75" customHeight="1">
      <c r="A283" s="86" t="s">
        <v>442</v>
      </c>
      <c r="B283" s="11"/>
      <c r="C283" s="8" t="s">
        <v>429</v>
      </c>
      <c r="D283" s="125" t="s">
        <v>430</v>
      </c>
      <c r="E283" s="8" t="s">
        <v>37</v>
      </c>
      <c r="F283" s="88" t="s">
        <v>289</v>
      </c>
      <c r="G283" s="8">
        <v>9</v>
      </c>
      <c r="H283" s="26">
        <v>3</v>
      </c>
      <c r="I283" s="21"/>
      <c r="J283" s="6" t="s">
        <v>707</v>
      </c>
      <c r="K283" s="17"/>
      <c r="L283" s="24"/>
      <c r="M283" s="17"/>
      <c r="N283" s="24" t="s">
        <v>598</v>
      </c>
      <c r="O283" s="17"/>
      <c r="P283" s="23"/>
    </row>
    <row r="284" spans="1:16" ht="48.75" customHeight="1">
      <c r="A284" s="5" t="s">
        <v>442</v>
      </c>
      <c r="B284" s="11"/>
      <c r="C284" s="8" t="s">
        <v>431</v>
      </c>
      <c r="D284" s="125" t="s">
        <v>432</v>
      </c>
      <c r="E284" s="8" t="s">
        <v>37</v>
      </c>
      <c r="F284" s="88" t="s">
        <v>427</v>
      </c>
      <c r="G284" s="8">
        <v>9</v>
      </c>
      <c r="H284" s="26">
        <v>3</v>
      </c>
      <c r="I284" s="21"/>
      <c r="J284" s="6" t="s">
        <v>707</v>
      </c>
      <c r="K284" s="17"/>
      <c r="L284" s="17" t="s">
        <v>594</v>
      </c>
      <c r="M284" s="17"/>
      <c r="N284" s="17"/>
      <c r="O284" s="24"/>
      <c r="P284" s="24"/>
    </row>
    <row r="285" spans="1:16" ht="45.75" customHeight="1">
      <c r="A285" s="5" t="s">
        <v>442</v>
      </c>
      <c r="B285" s="11"/>
      <c r="C285" s="8" t="s">
        <v>433</v>
      </c>
      <c r="D285" s="125" t="s">
        <v>434</v>
      </c>
      <c r="E285" s="8" t="s">
        <v>37</v>
      </c>
      <c r="F285" s="88" t="s">
        <v>441</v>
      </c>
      <c r="G285" s="8">
        <v>9</v>
      </c>
      <c r="H285" s="26">
        <v>3</v>
      </c>
      <c r="I285" s="21"/>
      <c r="J285" s="6" t="s">
        <v>707</v>
      </c>
      <c r="K285" s="17"/>
      <c r="L285" s="24"/>
      <c r="M285" s="17"/>
      <c r="N285" s="24" t="s">
        <v>594</v>
      </c>
      <c r="O285" s="24"/>
      <c r="P285" s="24"/>
    </row>
    <row r="286" spans="1:16" ht="48.75" customHeight="1">
      <c r="A286" s="5" t="s">
        <v>442</v>
      </c>
      <c r="B286" s="11"/>
      <c r="C286" s="8" t="s">
        <v>435</v>
      </c>
      <c r="D286" s="125" t="s">
        <v>436</v>
      </c>
      <c r="E286" s="8" t="s">
        <v>37</v>
      </c>
      <c r="F286" s="88" t="s">
        <v>289</v>
      </c>
      <c r="G286" s="8">
        <v>9</v>
      </c>
      <c r="H286" s="26">
        <v>3</v>
      </c>
      <c r="I286" s="21"/>
      <c r="J286" s="6" t="s">
        <v>707</v>
      </c>
      <c r="K286" s="17"/>
      <c r="L286" s="17"/>
      <c r="M286" s="24" t="s">
        <v>598</v>
      </c>
      <c r="N286" s="17"/>
      <c r="O286" s="24"/>
      <c r="P286" s="24"/>
    </row>
    <row r="287" spans="1:16" ht="48.75" customHeight="1">
      <c r="A287" s="5" t="s">
        <v>442</v>
      </c>
      <c r="B287" s="11"/>
      <c r="C287" s="8" t="s">
        <v>437</v>
      </c>
      <c r="D287" s="125" t="s">
        <v>438</v>
      </c>
      <c r="E287" s="8" t="s">
        <v>37</v>
      </c>
      <c r="F287" s="88" t="s">
        <v>426</v>
      </c>
      <c r="G287" s="8">
        <v>9</v>
      </c>
      <c r="H287" s="26">
        <v>3</v>
      </c>
      <c r="I287" s="21"/>
      <c r="J287" s="6" t="s">
        <v>707</v>
      </c>
      <c r="K287" s="17"/>
      <c r="L287" s="24"/>
      <c r="M287" s="24"/>
      <c r="N287" s="24"/>
      <c r="O287" s="24" t="s">
        <v>38</v>
      </c>
      <c r="P287" s="17"/>
    </row>
    <row r="288" spans="1:16" ht="48.75" customHeight="1">
      <c r="A288" s="5" t="s">
        <v>442</v>
      </c>
      <c r="B288" s="11"/>
      <c r="C288" s="8" t="s">
        <v>439</v>
      </c>
      <c r="D288" s="125" t="s">
        <v>440</v>
      </c>
      <c r="E288" s="8" t="s">
        <v>37</v>
      </c>
      <c r="F288" s="88" t="s">
        <v>289</v>
      </c>
      <c r="G288" s="8">
        <v>9</v>
      </c>
      <c r="H288" s="26">
        <v>3</v>
      </c>
      <c r="I288" s="6"/>
      <c r="J288" s="6" t="s">
        <v>707</v>
      </c>
      <c r="K288" s="17"/>
      <c r="L288" s="17" t="s">
        <v>598</v>
      </c>
      <c r="M288" s="17"/>
      <c r="N288" s="17"/>
      <c r="O288" s="24"/>
      <c r="P288" s="24"/>
    </row>
    <row r="289" spans="1:16" ht="48.75" customHeight="1">
      <c r="A289" s="279" t="s">
        <v>295</v>
      </c>
      <c r="B289" s="280"/>
      <c r="C289" s="280"/>
      <c r="D289" s="280" t="s">
        <v>161</v>
      </c>
      <c r="E289" s="280"/>
      <c r="F289" s="280"/>
      <c r="G289" s="280"/>
      <c r="H289" s="280"/>
      <c r="I289" s="280"/>
      <c r="J289" s="280"/>
      <c r="K289" s="280"/>
      <c r="L289" s="280"/>
      <c r="M289" s="280"/>
      <c r="N289" s="280"/>
      <c r="O289" s="280"/>
      <c r="P289" s="280"/>
    </row>
    <row r="290" spans="1:16" ht="48.75" customHeight="1">
      <c r="A290" s="86" t="s">
        <v>424</v>
      </c>
      <c r="B290" s="11"/>
      <c r="C290" s="8" t="s">
        <v>414</v>
      </c>
      <c r="D290" s="125" t="s">
        <v>415</v>
      </c>
      <c r="E290" s="11" t="s">
        <v>37</v>
      </c>
      <c r="F290" s="88" t="s">
        <v>289</v>
      </c>
      <c r="G290" s="11">
        <v>10</v>
      </c>
      <c r="H290" s="26">
        <v>3</v>
      </c>
      <c r="I290" s="21"/>
      <c r="J290" s="6" t="s">
        <v>708</v>
      </c>
      <c r="K290" s="17"/>
      <c r="L290" s="17"/>
      <c r="M290" s="24"/>
      <c r="N290" s="24"/>
      <c r="O290" s="24" t="s">
        <v>38</v>
      </c>
      <c r="P290" s="24"/>
    </row>
    <row r="291" spans="1:16" ht="48.75" customHeight="1">
      <c r="A291" s="5" t="s">
        <v>424</v>
      </c>
      <c r="B291" s="11"/>
      <c r="C291" s="8" t="s">
        <v>416</v>
      </c>
      <c r="D291" s="125" t="s">
        <v>413</v>
      </c>
      <c r="E291" s="11" t="s">
        <v>37</v>
      </c>
      <c r="F291" s="88" t="s">
        <v>94</v>
      </c>
      <c r="G291" s="11">
        <v>10</v>
      </c>
      <c r="H291" s="26">
        <v>3</v>
      </c>
      <c r="I291" s="21"/>
      <c r="J291" s="6" t="s">
        <v>708</v>
      </c>
      <c r="K291" s="9"/>
      <c r="L291" s="17"/>
      <c r="M291" s="17" t="s">
        <v>38</v>
      </c>
      <c r="N291" s="17"/>
      <c r="O291" s="24"/>
      <c r="P291" s="24"/>
    </row>
    <row r="292" spans="1:16" ht="48.75" customHeight="1">
      <c r="A292" s="5" t="s">
        <v>424</v>
      </c>
      <c r="B292" s="11"/>
      <c r="C292" s="8" t="s">
        <v>417</v>
      </c>
      <c r="D292" s="125" t="s">
        <v>418</v>
      </c>
      <c r="E292" s="11" t="s">
        <v>37</v>
      </c>
      <c r="F292" s="88" t="s">
        <v>428</v>
      </c>
      <c r="G292" s="11">
        <v>10</v>
      </c>
      <c r="H292" s="26">
        <v>3</v>
      </c>
      <c r="I292" s="21"/>
      <c r="J292" s="6" t="s">
        <v>707</v>
      </c>
      <c r="K292" s="17" t="s">
        <v>594</v>
      </c>
      <c r="L292" s="17"/>
      <c r="M292" s="17"/>
      <c r="N292" s="24"/>
      <c r="O292" s="24"/>
      <c r="P292" s="24"/>
    </row>
    <row r="293" spans="1:16" ht="48.75" customHeight="1">
      <c r="A293" s="5" t="s">
        <v>424</v>
      </c>
      <c r="B293" s="11"/>
      <c r="C293" s="8" t="s">
        <v>419</v>
      </c>
      <c r="D293" s="125" t="s">
        <v>425</v>
      </c>
      <c r="E293" s="11" t="s">
        <v>37</v>
      </c>
      <c r="F293" s="88" t="s">
        <v>427</v>
      </c>
      <c r="G293" s="11">
        <v>10</v>
      </c>
      <c r="H293" s="26">
        <v>3</v>
      </c>
      <c r="I293" s="21"/>
      <c r="J293" s="6" t="s">
        <v>707</v>
      </c>
      <c r="K293" s="24"/>
      <c r="L293" s="17"/>
      <c r="M293" s="24" t="s">
        <v>594</v>
      </c>
      <c r="N293" s="24"/>
      <c r="O293" s="17"/>
      <c r="P293" s="17"/>
    </row>
    <row r="294" spans="1:16" ht="48.75" customHeight="1">
      <c r="A294" s="5" t="s">
        <v>424</v>
      </c>
      <c r="B294" s="11"/>
      <c r="C294" s="8" t="s">
        <v>420</v>
      </c>
      <c r="D294" s="125" t="s">
        <v>421</v>
      </c>
      <c r="E294" s="11" t="s">
        <v>37</v>
      </c>
      <c r="F294" s="88" t="s">
        <v>426</v>
      </c>
      <c r="G294" s="11">
        <v>10</v>
      </c>
      <c r="H294" s="26">
        <v>3</v>
      </c>
      <c r="I294" s="21"/>
      <c r="J294" s="6" t="s">
        <v>707</v>
      </c>
      <c r="K294" s="24"/>
      <c r="L294" s="24"/>
      <c r="M294" s="24"/>
      <c r="N294" s="24"/>
      <c r="O294" s="24" t="s">
        <v>597</v>
      </c>
      <c r="P294" s="24"/>
    </row>
    <row r="295" spans="1:16" ht="48.75" customHeight="1">
      <c r="A295" s="5" t="s">
        <v>424</v>
      </c>
      <c r="B295" s="11"/>
      <c r="C295" s="8" t="s">
        <v>422</v>
      </c>
      <c r="D295" s="125" t="s">
        <v>423</v>
      </c>
      <c r="E295" s="11" t="s">
        <v>37</v>
      </c>
      <c r="F295" s="88" t="s">
        <v>621</v>
      </c>
      <c r="G295" s="11">
        <v>10</v>
      </c>
      <c r="H295" s="26">
        <v>3</v>
      </c>
      <c r="I295" s="21"/>
      <c r="J295" s="6" t="s">
        <v>1011</v>
      </c>
      <c r="K295" s="17"/>
      <c r="L295" s="24"/>
      <c r="M295" s="17"/>
      <c r="N295" s="24" t="s">
        <v>593</v>
      </c>
      <c r="O295" s="24"/>
      <c r="P295" s="24"/>
    </row>
    <row r="296" spans="1:16" ht="81" customHeight="1">
      <c r="A296" s="279" t="s">
        <v>910</v>
      </c>
      <c r="B296" s="280"/>
      <c r="C296" s="280"/>
      <c r="D296" s="280"/>
      <c r="E296" s="280"/>
      <c r="F296" s="280"/>
      <c r="G296" s="280"/>
      <c r="H296" s="280"/>
      <c r="I296" s="280"/>
      <c r="J296" s="280"/>
      <c r="K296" s="280"/>
      <c r="L296" s="280"/>
      <c r="M296" s="280"/>
      <c r="N296" s="280"/>
      <c r="O296" s="280"/>
      <c r="P296" s="280"/>
    </row>
    <row r="297" spans="1:16" ht="48.75" customHeight="1">
      <c r="A297" s="86" t="s">
        <v>911</v>
      </c>
      <c r="B297" s="88" t="s">
        <v>913</v>
      </c>
      <c r="C297" s="88" t="s">
        <v>299</v>
      </c>
      <c r="D297" s="125" t="s">
        <v>914</v>
      </c>
      <c r="E297" s="8" t="s">
        <v>37</v>
      </c>
      <c r="F297" s="88" t="s">
        <v>765</v>
      </c>
      <c r="G297" s="64">
        <v>3</v>
      </c>
      <c r="H297" s="8">
        <v>3</v>
      </c>
      <c r="I297" s="8" t="s">
        <v>918</v>
      </c>
      <c r="J297" s="8"/>
      <c r="K297" s="64">
        <v>6</v>
      </c>
      <c r="L297" s="64"/>
      <c r="M297" s="8"/>
      <c r="N297" s="8"/>
      <c r="O297" s="8"/>
      <c r="P297" s="8"/>
    </row>
    <row r="298" spans="1:16" ht="48.75" customHeight="1">
      <c r="A298" s="25" t="s">
        <v>911</v>
      </c>
      <c r="B298" s="88" t="s">
        <v>950</v>
      </c>
      <c r="C298" s="8" t="s">
        <v>298</v>
      </c>
      <c r="D298" s="125" t="s">
        <v>947</v>
      </c>
      <c r="E298" s="8" t="s">
        <v>37</v>
      </c>
      <c r="F298" s="88" t="s">
        <v>712</v>
      </c>
      <c r="G298" s="68">
        <v>20</v>
      </c>
      <c r="H298" s="8">
        <v>3</v>
      </c>
      <c r="I298" s="88" t="s">
        <v>951</v>
      </c>
      <c r="J298" s="8"/>
      <c r="K298" s="8"/>
      <c r="L298" s="8"/>
      <c r="M298" s="8"/>
      <c r="N298" s="8"/>
      <c r="O298" s="8">
        <v>6</v>
      </c>
      <c r="P298" s="8"/>
    </row>
    <row r="299" spans="1:16" ht="73.5" customHeight="1">
      <c r="A299" s="279" t="s">
        <v>296</v>
      </c>
      <c r="B299" s="280"/>
      <c r="C299" s="280"/>
      <c r="D299" s="280"/>
      <c r="E299" s="280"/>
      <c r="F299" s="280"/>
      <c r="G299" s="280"/>
      <c r="H299" s="280"/>
      <c r="I299" s="280"/>
      <c r="J299" s="280"/>
      <c r="K299" s="280"/>
      <c r="L299" s="280"/>
      <c r="M299" s="280"/>
      <c r="N299" s="280"/>
      <c r="O299" s="280"/>
      <c r="P299" s="280"/>
    </row>
    <row r="300" spans="1:16" ht="48.75" customHeight="1">
      <c r="A300" s="86" t="s">
        <v>300</v>
      </c>
      <c r="B300" s="22" t="s">
        <v>970</v>
      </c>
      <c r="C300" s="8" t="s">
        <v>443</v>
      </c>
      <c r="D300" s="125" t="s">
        <v>444</v>
      </c>
      <c r="E300" s="8" t="s">
        <v>37</v>
      </c>
      <c r="F300" s="88" t="s">
        <v>718</v>
      </c>
      <c r="G300" s="8"/>
      <c r="H300" s="8">
        <v>3</v>
      </c>
      <c r="I300" s="8" t="s">
        <v>585</v>
      </c>
      <c r="J300" s="8"/>
      <c r="K300" s="8"/>
      <c r="L300" s="8"/>
      <c r="M300" s="8"/>
      <c r="N300" s="8"/>
      <c r="O300" s="8"/>
      <c r="P300" s="8"/>
    </row>
    <row r="301" spans="1:16" ht="48.75" customHeight="1">
      <c r="A301" s="22" t="s">
        <v>300</v>
      </c>
      <c r="B301" s="22" t="s">
        <v>970</v>
      </c>
      <c r="C301" s="8" t="s">
        <v>445</v>
      </c>
      <c r="D301" s="125" t="s">
        <v>446</v>
      </c>
      <c r="E301" s="8" t="s">
        <v>37</v>
      </c>
      <c r="F301" s="88" t="s">
        <v>764</v>
      </c>
      <c r="G301" s="8"/>
      <c r="H301" s="8">
        <v>3</v>
      </c>
      <c r="I301" s="8" t="s">
        <v>585</v>
      </c>
      <c r="J301" s="8"/>
      <c r="K301" s="8"/>
      <c r="L301" s="251">
        <v>0.66666666666666663</v>
      </c>
      <c r="M301" s="8"/>
      <c r="N301" s="251">
        <v>0.66666666666666663</v>
      </c>
      <c r="O301" s="8"/>
      <c r="P301" s="8"/>
    </row>
    <row r="302" spans="1:16" ht="48.75" customHeight="1">
      <c r="A302" s="22" t="s">
        <v>300</v>
      </c>
      <c r="B302" s="22"/>
      <c r="C302" s="8" t="s">
        <v>447</v>
      </c>
      <c r="D302" s="125" t="s">
        <v>448</v>
      </c>
      <c r="E302" s="8" t="s">
        <v>37</v>
      </c>
      <c r="F302" s="88" t="s">
        <v>764</v>
      </c>
      <c r="G302" s="8"/>
      <c r="H302" s="8">
        <v>3</v>
      </c>
      <c r="I302" s="8" t="s">
        <v>585</v>
      </c>
      <c r="J302" s="8"/>
      <c r="K302" s="8"/>
      <c r="L302" s="8"/>
      <c r="M302" s="251">
        <v>0.66666666666666663</v>
      </c>
      <c r="N302" s="8"/>
      <c r="O302" s="8"/>
      <c r="P302" s="8"/>
    </row>
    <row r="303" spans="1:16" ht="48.75" customHeight="1">
      <c r="A303" s="87"/>
      <c r="B303" s="27"/>
      <c r="C303" s="90"/>
      <c r="D303" s="90"/>
      <c r="E303" s="55"/>
      <c r="F303" s="90"/>
      <c r="G303" s="55"/>
      <c r="H303" s="55"/>
      <c r="I303" s="27"/>
      <c r="J303" s="57"/>
      <c r="K303" s="91"/>
      <c r="L303" s="91"/>
      <c r="M303" s="59"/>
      <c r="N303" s="44"/>
      <c r="O303" s="59"/>
      <c r="P303" s="46"/>
    </row>
    <row r="304" spans="1:16" ht="48.75" customHeight="1" thickBot="1">
      <c r="A304" s="58"/>
      <c r="B304" s="27"/>
      <c r="C304" s="27"/>
      <c r="D304" s="56"/>
      <c r="E304" s="55"/>
      <c r="F304" s="56"/>
      <c r="G304" s="55"/>
      <c r="H304" s="55"/>
      <c r="I304" s="27"/>
      <c r="J304" s="57"/>
      <c r="K304" s="43"/>
      <c r="L304" s="43"/>
      <c r="M304" s="43"/>
      <c r="N304" s="44"/>
      <c r="O304" s="44"/>
      <c r="P304" s="59"/>
    </row>
    <row r="305" spans="1:16" ht="93.75" customHeight="1">
      <c r="A305" s="275"/>
      <c r="B305" s="276"/>
      <c r="C305" s="277" t="s">
        <v>290</v>
      </c>
      <c r="D305" s="277" t="s">
        <v>291</v>
      </c>
      <c r="E305" s="28"/>
      <c r="F305" s="28"/>
      <c r="G305" s="28"/>
      <c r="H305" s="28"/>
      <c r="I305" s="45"/>
      <c r="J305" s="46"/>
      <c r="K305" s="43"/>
      <c r="L305" s="43"/>
      <c r="M305" s="43"/>
      <c r="N305" s="44"/>
      <c r="O305" s="44"/>
      <c r="P305" s="44"/>
    </row>
    <row r="306" spans="1:16" ht="91.5" customHeight="1" thickBot="1">
      <c r="A306" s="258" t="s">
        <v>1049</v>
      </c>
      <c r="B306" s="258"/>
      <c r="C306" s="278"/>
      <c r="D306" s="278"/>
      <c r="E306" s="29"/>
      <c r="F306" s="29"/>
      <c r="G306" s="29"/>
      <c r="H306" s="30"/>
      <c r="I306" s="29"/>
      <c r="J306" s="46"/>
      <c r="K306" s="46"/>
      <c r="L306" s="46"/>
      <c r="M306" s="46"/>
      <c r="N306" s="31"/>
      <c r="O306" s="47"/>
      <c r="P306" s="48"/>
    </row>
    <row r="307" spans="1:16" ht="63.75" customHeight="1">
      <c r="A307" s="53"/>
      <c r="B307" s="32"/>
      <c r="C307" s="33" t="s">
        <v>10</v>
      </c>
      <c r="D307" s="34" t="s">
        <v>11</v>
      </c>
      <c r="E307" s="35"/>
      <c r="F307" s="36"/>
      <c r="G307" s="36"/>
      <c r="H307" s="36"/>
      <c r="I307" s="36"/>
      <c r="J307" s="36"/>
      <c r="K307" s="31"/>
      <c r="L307" s="31"/>
      <c r="M307" s="31"/>
      <c r="N307" s="37"/>
      <c r="O307" s="31"/>
      <c r="P307" s="31"/>
    </row>
    <row r="308" spans="1:16" ht="63.75" customHeight="1">
      <c r="A308" s="37"/>
      <c r="B308" s="38"/>
      <c r="C308" s="39" t="s">
        <v>12</v>
      </c>
      <c r="D308" s="39" t="s">
        <v>13</v>
      </c>
      <c r="E308" s="40"/>
      <c r="F308" s="41"/>
      <c r="G308" s="41"/>
      <c r="H308" s="41"/>
      <c r="I308" s="41"/>
      <c r="J308" s="41"/>
      <c r="K308" s="37"/>
      <c r="L308" s="37"/>
      <c r="M308" s="37"/>
      <c r="N308" s="37"/>
      <c r="O308" s="37"/>
      <c r="P308" s="37"/>
    </row>
    <row r="309" spans="1:16" ht="63.75" customHeight="1">
      <c r="A309" s="37"/>
      <c r="B309" s="38"/>
      <c r="C309" s="39" t="s">
        <v>14</v>
      </c>
      <c r="D309" s="39" t="s">
        <v>15</v>
      </c>
      <c r="E309" s="40"/>
      <c r="F309" s="41"/>
      <c r="G309" s="41"/>
      <c r="H309" s="41"/>
      <c r="I309" s="41"/>
      <c r="J309" s="41"/>
      <c r="K309" s="37"/>
      <c r="L309" s="37"/>
      <c r="M309" s="37"/>
      <c r="N309" s="37"/>
      <c r="O309" s="37"/>
      <c r="P309" s="37"/>
    </row>
    <row r="310" spans="1:16" ht="63.75" customHeight="1">
      <c r="A310" s="37"/>
      <c r="B310" s="38"/>
      <c r="C310" s="39" t="s">
        <v>16</v>
      </c>
      <c r="D310" s="42" t="s">
        <v>17</v>
      </c>
      <c r="E310" s="40"/>
      <c r="F310" s="41"/>
      <c r="G310" s="41"/>
      <c r="H310" s="41"/>
      <c r="I310" s="41"/>
      <c r="J310" s="41"/>
      <c r="K310" s="37"/>
      <c r="L310" s="37"/>
      <c r="M310" s="37"/>
      <c r="N310" s="37"/>
      <c r="O310" s="37"/>
      <c r="P310" s="37"/>
    </row>
    <row r="311" spans="1:16" ht="67.5" customHeight="1">
      <c r="C311" s="39" t="s">
        <v>18</v>
      </c>
      <c r="D311" s="42" t="s">
        <v>1048</v>
      </c>
    </row>
    <row r="312" spans="1:16" ht="27.95" customHeight="1"/>
    <row r="318" spans="1:16">
      <c r="C318" t="s">
        <v>292</v>
      </c>
    </row>
    <row r="329" spans="8:11" ht="92.25">
      <c r="K329" s="49"/>
    </row>
    <row r="333" spans="8:11">
      <c r="H333" s="222">
        <v>16008065026</v>
      </c>
    </row>
  </sheetData>
  <autoFilter ref="A3:P302"/>
  <mergeCells count="51">
    <mergeCell ref="A110:P111"/>
    <mergeCell ref="A125:P126"/>
    <mergeCell ref="A133:P134"/>
    <mergeCell ref="A116:P117"/>
    <mergeCell ref="A214:P215"/>
    <mergeCell ref="A167:P168"/>
    <mergeCell ref="A209:P210"/>
    <mergeCell ref="A204:P205"/>
    <mergeCell ref="A222:P223"/>
    <mergeCell ref="A141:P142"/>
    <mergeCell ref="A149:P150"/>
    <mergeCell ref="A197:P197"/>
    <mergeCell ref="A203:P203"/>
    <mergeCell ref="A164:P165"/>
    <mergeCell ref="A252:P253"/>
    <mergeCell ref="A243:P244"/>
    <mergeCell ref="A245:P246"/>
    <mergeCell ref="A263:P264"/>
    <mergeCell ref="A229:P230"/>
    <mergeCell ref="A123:P124"/>
    <mergeCell ref="A157:P158"/>
    <mergeCell ref="A305:B305"/>
    <mergeCell ref="C305:C306"/>
    <mergeCell ref="D305:D306"/>
    <mergeCell ref="A299:P299"/>
    <mergeCell ref="A296:P296"/>
    <mergeCell ref="A273:P274"/>
    <mergeCell ref="A281:P281"/>
    <mergeCell ref="A282:P282"/>
    <mergeCell ref="A166:P166"/>
    <mergeCell ref="A280:P280"/>
    <mergeCell ref="A289:P289"/>
    <mergeCell ref="A188:P189"/>
    <mergeCell ref="A176:P177"/>
    <mergeCell ref="A236:P237"/>
    <mergeCell ref="A99:P100"/>
    <mergeCell ref="A89:P90"/>
    <mergeCell ref="A8:P9"/>
    <mergeCell ref="A23:P24"/>
    <mergeCell ref="A69:P70"/>
    <mergeCell ref="A68:P68"/>
    <mergeCell ref="A78:P79"/>
    <mergeCell ref="A30:P31"/>
    <mergeCell ref="A1:P1"/>
    <mergeCell ref="A2:P2"/>
    <mergeCell ref="A6:P6"/>
    <mergeCell ref="A49:P49"/>
    <mergeCell ref="A61:P61"/>
    <mergeCell ref="A4:P5"/>
    <mergeCell ref="A37:P38"/>
    <mergeCell ref="A7:P7"/>
  </mergeCells>
  <pageMargins left="0.17" right="0.16875000000000001" top="0.17" bottom="0.57999999999999996" header="0.20902777777777801" footer="0.16875000000000001"/>
  <pageSetup paperSize="8" scale="21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01"/>
  <sheetViews>
    <sheetView tabSelected="1" topLeftCell="A136" zoomScale="25" zoomScaleNormal="25" workbookViewId="0">
      <selection sqref="A1:P134"/>
    </sheetView>
  </sheetViews>
  <sheetFormatPr defaultColWidth="9" defaultRowHeight="26.25"/>
  <cols>
    <col min="1" max="1" width="33" customWidth="1"/>
    <col min="2" max="2" width="36.5703125" customWidth="1"/>
    <col min="3" max="3" width="36.78515625" customWidth="1"/>
    <col min="4" max="4" width="92.0703125" customWidth="1"/>
    <col min="5" max="5" width="18.5703125" customWidth="1"/>
    <col min="6" max="6" width="40.28515625" customWidth="1"/>
    <col min="7" max="7" width="19.85546875" customWidth="1"/>
    <col min="8" max="8" width="16.28515625" customWidth="1"/>
    <col min="9" max="9" width="23.5703125" customWidth="1"/>
    <col min="10" max="10" width="34.35546875" customWidth="1"/>
    <col min="11" max="11" width="14.7109375" customWidth="1"/>
    <col min="12" max="12" width="15.640625" customWidth="1"/>
    <col min="13" max="13" width="12.35546875" customWidth="1"/>
    <col min="14" max="14" width="11.92578125" customWidth="1"/>
    <col min="15" max="15" width="12.28515625" customWidth="1"/>
    <col min="16" max="16" width="9.2109375" customWidth="1"/>
  </cols>
  <sheetData>
    <row r="1" spans="1:16" ht="152.25" customHeight="1">
      <c r="A1" s="259" t="s">
        <v>0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</row>
    <row r="2" spans="1:16" ht="92.25">
      <c r="A2" s="260" t="s">
        <v>301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</row>
    <row r="3" spans="1:16" ht="72" customHeight="1">
      <c r="A3" s="116" t="s">
        <v>1</v>
      </c>
      <c r="B3" s="113" t="s">
        <v>20</v>
      </c>
      <c r="C3" s="114" t="s">
        <v>21</v>
      </c>
      <c r="D3" s="112" t="s">
        <v>22</v>
      </c>
      <c r="E3" s="117" t="s">
        <v>23</v>
      </c>
      <c r="F3" s="119" t="s">
        <v>24</v>
      </c>
      <c r="G3" s="120" t="s">
        <v>25</v>
      </c>
      <c r="H3" s="121" t="s">
        <v>26</v>
      </c>
      <c r="I3" s="115" t="s">
        <v>27</v>
      </c>
      <c r="J3" s="124" t="s">
        <v>28</v>
      </c>
      <c r="K3" s="122" t="s">
        <v>29</v>
      </c>
      <c r="L3" s="118" t="s">
        <v>30</v>
      </c>
      <c r="M3" s="120" t="s">
        <v>31</v>
      </c>
      <c r="N3" s="112" t="s">
        <v>32</v>
      </c>
      <c r="O3" s="115" t="s">
        <v>33</v>
      </c>
      <c r="P3" s="123" t="s">
        <v>34</v>
      </c>
    </row>
    <row r="4" spans="1:16" ht="26.25" customHeight="1">
      <c r="A4" s="266" t="s">
        <v>160</v>
      </c>
      <c r="B4" s="267"/>
      <c r="C4" s="267"/>
      <c r="D4" s="267" t="s">
        <v>161</v>
      </c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</row>
    <row r="5" spans="1:16" ht="26.25" customHeight="1">
      <c r="A5" s="268"/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</row>
    <row r="6" spans="1:16" ht="46.5" customHeight="1">
      <c r="A6" s="264" t="s">
        <v>166</v>
      </c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86"/>
    </row>
    <row r="7" spans="1:16" ht="12.75" customHeight="1">
      <c r="A7" s="270"/>
      <c r="B7" s="271"/>
      <c r="C7" s="271"/>
      <c r="D7" s="271"/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71"/>
      <c r="P7" s="283"/>
    </row>
    <row r="8" spans="1:16" ht="72" customHeight="1">
      <c r="A8" s="202" t="s">
        <v>167</v>
      </c>
      <c r="B8" s="88" t="s">
        <v>455</v>
      </c>
      <c r="C8" s="68" t="s">
        <v>388</v>
      </c>
      <c r="D8" s="127" t="s">
        <v>584</v>
      </c>
      <c r="E8" s="68" t="s">
        <v>37</v>
      </c>
      <c r="F8" s="88" t="s">
        <v>462</v>
      </c>
      <c r="G8" s="68">
        <f>12+2</f>
        <v>14</v>
      </c>
      <c r="H8" s="68">
        <v>3</v>
      </c>
      <c r="I8" s="88" t="s">
        <v>976</v>
      </c>
      <c r="J8" s="68" t="s">
        <v>1043</v>
      </c>
      <c r="K8" s="68">
        <v>1</v>
      </c>
      <c r="L8" s="68"/>
      <c r="M8" s="68">
        <v>3</v>
      </c>
      <c r="N8" s="68"/>
      <c r="O8" s="68"/>
      <c r="P8" s="68"/>
    </row>
    <row r="9" spans="1:16" ht="51" customHeight="1">
      <c r="A9" s="203" t="s">
        <v>167</v>
      </c>
      <c r="B9" s="88" t="s">
        <v>455</v>
      </c>
      <c r="C9" s="68" t="s">
        <v>534</v>
      </c>
      <c r="D9" s="127" t="s">
        <v>390</v>
      </c>
      <c r="E9" s="68" t="s">
        <v>37</v>
      </c>
      <c r="F9" s="88" t="s">
        <v>463</v>
      </c>
      <c r="G9" s="68">
        <f>14+10</f>
        <v>24</v>
      </c>
      <c r="H9" s="68">
        <v>3</v>
      </c>
      <c r="I9" s="88" t="s">
        <v>531</v>
      </c>
      <c r="J9" s="68" t="s">
        <v>1018</v>
      </c>
      <c r="K9" s="68">
        <v>3</v>
      </c>
      <c r="L9" s="68"/>
      <c r="M9" s="68"/>
      <c r="N9" s="68"/>
      <c r="O9" s="68">
        <v>3</v>
      </c>
      <c r="P9" s="68"/>
    </row>
    <row r="10" spans="1:16" ht="51" customHeight="1">
      <c r="A10" s="203" t="s">
        <v>167</v>
      </c>
      <c r="B10" s="88" t="s">
        <v>455</v>
      </c>
      <c r="C10" s="68" t="s">
        <v>535</v>
      </c>
      <c r="D10" s="127" t="s">
        <v>164</v>
      </c>
      <c r="E10" s="68" t="s">
        <v>37</v>
      </c>
      <c r="F10" s="88" t="s">
        <v>454</v>
      </c>
      <c r="G10" s="68">
        <f>14+18</f>
        <v>32</v>
      </c>
      <c r="H10" s="68">
        <v>3</v>
      </c>
      <c r="I10" s="88" t="s">
        <v>531</v>
      </c>
      <c r="J10" s="68" t="s">
        <v>1023</v>
      </c>
      <c r="K10" s="68"/>
      <c r="L10" s="68">
        <v>3</v>
      </c>
      <c r="M10" s="68"/>
      <c r="N10" s="68">
        <v>1</v>
      </c>
      <c r="O10" s="68"/>
      <c r="P10" s="68"/>
    </row>
    <row r="11" spans="1:16" ht="51" customHeight="1">
      <c r="A11" s="203" t="s">
        <v>167</v>
      </c>
      <c r="B11" s="88"/>
      <c r="C11" s="68"/>
      <c r="D11" s="127" t="s">
        <v>690</v>
      </c>
      <c r="E11" s="68" t="s">
        <v>37</v>
      </c>
      <c r="F11" s="88" t="s">
        <v>521</v>
      </c>
      <c r="G11" s="68"/>
      <c r="H11" s="68"/>
      <c r="I11" s="88"/>
      <c r="J11" s="68" t="s">
        <v>588</v>
      </c>
      <c r="K11" s="68"/>
      <c r="L11" s="68" t="s">
        <v>38</v>
      </c>
      <c r="M11" s="68"/>
      <c r="N11" s="68"/>
      <c r="O11" s="68"/>
      <c r="P11" s="68"/>
    </row>
    <row r="12" spans="1:16" ht="51" customHeight="1">
      <c r="A12" s="203" t="s">
        <v>167</v>
      </c>
      <c r="B12" s="88"/>
      <c r="C12" s="68" t="s">
        <v>391</v>
      </c>
      <c r="D12" s="224" t="s">
        <v>165</v>
      </c>
      <c r="E12" s="225" t="s">
        <v>37</v>
      </c>
      <c r="F12" s="226" t="s">
        <v>453</v>
      </c>
      <c r="G12" s="225">
        <v>13</v>
      </c>
      <c r="H12" s="225">
        <v>3</v>
      </c>
      <c r="I12" s="226"/>
      <c r="J12" s="225"/>
      <c r="K12" s="225"/>
      <c r="L12" s="225"/>
      <c r="M12" s="225"/>
      <c r="N12" s="225"/>
      <c r="O12" s="225"/>
      <c r="P12" s="225"/>
    </row>
    <row r="13" spans="1:16" ht="51" customHeight="1">
      <c r="A13" s="203" t="s">
        <v>167</v>
      </c>
      <c r="B13" s="88" t="s">
        <v>700</v>
      </c>
      <c r="C13" s="68"/>
      <c r="D13" s="127" t="s">
        <v>698</v>
      </c>
      <c r="E13" s="68" t="s">
        <v>37</v>
      </c>
      <c r="F13" s="88" t="s">
        <v>661</v>
      </c>
      <c r="G13" s="8">
        <v>10</v>
      </c>
      <c r="H13" s="8">
        <v>3</v>
      </c>
      <c r="I13" s="88"/>
      <c r="J13" s="68" t="s">
        <v>710</v>
      </c>
      <c r="K13" s="68"/>
      <c r="L13" s="68">
        <v>3</v>
      </c>
      <c r="M13" s="68">
        <v>2</v>
      </c>
      <c r="N13" s="68"/>
      <c r="O13" s="68"/>
      <c r="P13" s="68"/>
    </row>
    <row r="14" spans="1:16" ht="51" customHeight="1">
      <c r="A14" s="203" t="s">
        <v>167</v>
      </c>
      <c r="B14" s="88" t="s">
        <v>700</v>
      </c>
      <c r="C14" s="68"/>
      <c r="D14" s="127" t="s">
        <v>699</v>
      </c>
      <c r="E14" s="68" t="s">
        <v>37</v>
      </c>
      <c r="F14" s="88" t="s">
        <v>661</v>
      </c>
      <c r="G14" s="8">
        <v>10</v>
      </c>
      <c r="H14" s="8">
        <v>3</v>
      </c>
      <c r="I14" s="88"/>
      <c r="J14" s="68" t="s">
        <v>613</v>
      </c>
      <c r="K14" s="68"/>
      <c r="L14" s="68"/>
      <c r="M14" s="68"/>
      <c r="N14" s="68" t="s">
        <v>38</v>
      </c>
      <c r="O14" s="68"/>
      <c r="P14" s="68"/>
    </row>
    <row r="15" spans="1:16" ht="51" customHeight="1">
      <c r="A15" s="203" t="s">
        <v>167</v>
      </c>
      <c r="B15" s="88" t="s">
        <v>7</v>
      </c>
      <c r="C15" s="68" t="s">
        <v>48</v>
      </c>
      <c r="D15" s="131" t="s">
        <v>49</v>
      </c>
      <c r="E15" s="68" t="s">
        <v>37</v>
      </c>
      <c r="F15" s="88" t="s">
        <v>50</v>
      </c>
      <c r="G15" s="81">
        <v>26</v>
      </c>
      <c r="H15" s="8">
        <v>3</v>
      </c>
      <c r="I15" s="88" t="s">
        <v>992</v>
      </c>
      <c r="J15" s="68" t="s">
        <v>1022</v>
      </c>
      <c r="K15" s="68"/>
      <c r="L15" s="68"/>
      <c r="M15" s="68">
        <v>3</v>
      </c>
      <c r="N15" s="68">
        <v>4</v>
      </c>
      <c r="O15" s="68"/>
      <c r="P15" s="68"/>
    </row>
    <row r="16" spans="1:16" ht="26.25" customHeight="1">
      <c r="A16" s="293" t="s">
        <v>176</v>
      </c>
      <c r="B16" s="294"/>
      <c r="C16" s="294"/>
      <c r="D16" s="294"/>
      <c r="E16" s="294"/>
      <c r="F16" s="294"/>
      <c r="G16" s="294"/>
      <c r="H16" s="294"/>
      <c r="I16" s="294"/>
      <c r="J16" s="294"/>
      <c r="K16" s="294"/>
      <c r="L16" s="294"/>
      <c r="M16" s="294"/>
      <c r="N16" s="294"/>
      <c r="O16" s="294"/>
      <c r="P16" s="295"/>
    </row>
    <row r="17" spans="1:16" ht="26.25" customHeight="1">
      <c r="A17" s="296"/>
      <c r="B17" s="297"/>
      <c r="C17" s="297"/>
      <c r="D17" s="297"/>
      <c r="E17" s="297"/>
      <c r="F17" s="297"/>
      <c r="G17" s="297"/>
      <c r="H17" s="297"/>
      <c r="I17" s="297"/>
      <c r="J17" s="297"/>
      <c r="K17" s="297"/>
      <c r="L17" s="297"/>
      <c r="M17" s="297"/>
      <c r="N17" s="297"/>
      <c r="O17" s="297"/>
      <c r="P17" s="298"/>
    </row>
    <row r="18" spans="1:16" ht="51" customHeight="1">
      <c r="A18" s="204" t="s">
        <v>177</v>
      </c>
      <c r="B18" s="68"/>
      <c r="C18" s="68" t="s">
        <v>169</v>
      </c>
      <c r="D18" s="126" t="s">
        <v>168</v>
      </c>
      <c r="E18" s="68" t="s">
        <v>37</v>
      </c>
      <c r="F18" s="88" t="s">
        <v>452</v>
      </c>
      <c r="G18" s="68">
        <v>28</v>
      </c>
      <c r="H18" s="68">
        <v>3</v>
      </c>
      <c r="I18" s="88">
        <v>5</v>
      </c>
      <c r="J18" s="68" t="s">
        <v>1019</v>
      </c>
      <c r="K18" s="68"/>
      <c r="L18" s="68"/>
      <c r="M18" s="68">
        <v>4</v>
      </c>
      <c r="N18" s="68"/>
      <c r="O18" s="68"/>
      <c r="P18" s="68"/>
    </row>
    <row r="19" spans="1:16" ht="51" customHeight="1">
      <c r="A19" s="205" t="s">
        <v>386</v>
      </c>
      <c r="B19" s="68"/>
      <c r="C19" s="68" t="s">
        <v>169</v>
      </c>
      <c r="D19" s="126" t="s">
        <v>170</v>
      </c>
      <c r="E19" s="68" t="s">
        <v>37</v>
      </c>
      <c r="F19" s="88" t="s">
        <v>474</v>
      </c>
      <c r="G19" s="68">
        <v>28</v>
      </c>
      <c r="H19" s="68">
        <v>3</v>
      </c>
      <c r="I19" s="88">
        <v>5</v>
      </c>
      <c r="J19" s="68" t="s">
        <v>605</v>
      </c>
      <c r="K19" s="68"/>
      <c r="L19" s="68" t="s">
        <v>38</v>
      </c>
      <c r="M19" s="68"/>
      <c r="N19" s="68"/>
      <c r="O19" s="68"/>
      <c r="P19" s="68"/>
    </row>
    <row r="20" spans="1:16" ht="51" customHeight="1">
      <c r="A20" s="205" t="s">
        <v>386</v>
      </c>
      <c r="B20" s="68"/>
      <c r="C20" s="68" t="s">
        <v>171</v>
      </c>
      <c r="D20" s="126" t="s">
        <v>172</v>
      </c>
      <c r="E20" s="68" t="s">
        <v>37</v>
      </c>
      <c r="F20" s="95" t="s">
        <v>453</v>
      </c>
      <c r="G20" s="95">
        <v>38</v>
      </c>
      <c r="H20" s="95">
        <v>3</v>
      </c>
      <c r="I20" s="95" t="s">
        <v>453</v>
      </c>
      <c r="J20" s="95" t="s">
        <v>453</v>
      </c>
      <c r="K20" s="68"/>
      <c r="L20" s="68"/>
      <c r="M20" s="68"/>
      <c r="N20" s="68"/>
      <c r="O20" s="68"/>
      <c r="P20" s="68"/>
    </row>
    <row r="21" spans="1:16" ht="51" customHeight="1">
      <c r="A21" s="205" t="s">
        <v>386</v>
      </c>
      <c r="B21" s="68" t="s">
        <v>455</v>
      </c>
      <c r="C21" s="68" t="s">
        <v>591</v>
      </c>
      <c r="D21" s="126" t="s">
        <v>389</v>
      </c>
      <c r="E21" s="68" t="s">
        <v>37</v>
      </c>
      <c r="F21" s="88" t="s">
        <v>454</v>
      </c>
      <c r="G21" s="68">
        <f>40+17</f>
        <v>57</v>
      </c>
      <c r="H21" s="68">
        <v>3</v>
      </c>
      <c r="I21" s="88" t="s">
        <v>537</v>
      </c>
      <c r="J21" s="68" t="s">
        <v>1019</v>
      </c>
      <c r="K21" s="105"/>
      <c r="L21" s="105">
        <v>4</v>
      </c>
      <c r="M21" s="105"/>
      <c r="N21" s="105"/>
      <c r="O21" s="105">
        <v>1</v>
      </c>
      <c r="P21" s="105"/>
    </row>
    <row r="22" spans="1:16" ht="51" customHeight="1">
      <c r="A22" s="205" t="s">
        <v>386</v>
      </c>
      <c r="B22" s="68" t="s">
        <v>590</v>
      </c>
      <c r="C22" s="68" t="s">
        <v>392</v>
      </c>
      <c r="D22" s="126" t="s">
        <v>162</v>
      </c>
      <c r="E22" s="68" t="s">
        <v>37</v>
      </c>
      <c r="F22" s="88" t="s">
        <v>706</v>
      </c>
      <c r="G22" s="68">
        <f>26+20</f>
        <v>46</v>
      </c>
      <c r="H22" s="68">
        <v>3</v>
      </c>
      <c r="I22" s="88" t="s">
        <v>537</v>
      </c>
      <c r="J22" s="68" t="s">
        <v>1020</v>
      </c>
      <c r="K22" s="68">
        <v>2</v>
      </c>
      <c r="L22" s="68"/>
      <c r="M22" s="68"/>
      <c r="N22" s="68">
        <v>3</v>
      </c>
      <c r="O22" s="68"/>
      <c r="P22" s="68"/>
    </row>
    <row r="23" spans="1:16" ht="51" customHeight="1">
      <c r="A23" s="205" t="s">
        <v>386</v>
      </c>
      <c r="B23" s="68" t="s">
        <v>7</v>
      </c>
      <c r="C23" s="68" t="s">
        <v>173</v>
      </c>
      <c r="D23" s="126" t="s">
        <v>174</v>
      </c>
      <c r="E23" s="68" t="s">
        <v>37</v>
      </c>
      <c r="F23" s="88" t="s">
        <v>457</v>
      </c>
      <c r="G23" s="68">
        <v>36</v>
      </c>
      <c r="H23" s="68">
        <v>3</v>
      </c>
      <c r="I23" s="88" t="s">
        <v>579</v>
      </c>
      <c r="J23" s="68" t="s">
        <v>1020</v>
      </c>
      <c r="K23" s="68">
        <v>1</v>
      </c>
      <c r="L23" s="68"/>
      <c r="M23" s="68"/>
      <c r="N23" s="68">
        <v>4</v>
      </c>
      <c r="O23" s="68"/>
      <c r="P23" s="68"/>
    </row>
    <row r="24" spans="1:16" ht="51" customHeight="1">
      <c r="A24" s="205" t="s">
        <v>386</v>
      </c>
      <c r="B24" s="68"/>
      <c r="C24" s="68"/>
      <c r="D24" s="126" t="s">
        <v>181</v>
      </c>
      <c r="E24" s="68" t="s">
        <v>37</v>
      </c>
      <c r="F24" s="88" t="s">
        <v>463</v>
      </c>
      <c r="G24" s="68">
        <v>23</v>
      </c>
      <c r="H24" s="68"/>
      <c r="I24" s="88" t="s">
        <v>595</v>
      </c>
      <c r="J24" s="68" t="s">
        <v>1027</v>
      </c>
      <c r="K24" s="68"/>
      <c r="L24" s="68">
        <v>2</v>
      </c>
      <c r="M24" s="68">
        <v>4</v>
      </c>
      <c r="N24" s="68"/>
      <c r="O24" s="68"/>
      <c r="P24" s="68"/>
    </row>
    <row r="25" spans="1:16" ht="51" customHeight="1">
      <c r="A25" s="205" t="s">
        <v>386</v>
      </c>
      <c r="B25" s="68"/>
      <c r="C25" s="68"/>
      <c r="D25" s="126" t="s">
        <v>182</v>
      </c>
      <c r="E25" s="68" t="s">
        <v>37</v>
      </c>
      <c r="F25" s="88" t="s">
        <v>496</v>
      </c>
      <c r="G25" s="68"/>
      <c r="H25" s="68"/>
      <c r="I25" s="88" t="s">
        <v>595</v>
      </c>
      <c r="J25" s="68" t="s">
        <v>605</v>
      </c>
      <c r="K25" s="94" t="s">
        <v>593</v>
      </c>
      <c r="L25" s="68"/>
      <c r="M25" s="68"/>
      <c r="N25" s="68"/>
      <c r="O25" s="68"/>
      <c r="P25" s="68"/>
    </row>
    <row r="26" spans="1:16" ht="51" customHeight="1">
      <c r="A26" s="205" t="s">
        <v>386</v>
      </c>
      <c r="B26" s="68" t="s">
        <v>163</v>
      </c>
      <c r="C26" s="68" t="s">
        <v>175</v>
      </c>
      <c r="D26" s="126" t="s">
        <v>539</v>
      </c>
      <c r="E26" s="68" t="s">
        <v>37</v>
      </c>
      <c r="F26" s="88" t="s">
        <v>457</v>
      </c>
      <c r="G26" s="68">
        <v>26</v>
      </c>
      <c r="H26" s="68">
        <v>3</v>
      </c>
      <c r="I26" s="88">
        <v>5</v>
      </c>
      <c r="J26" s="68" t="s">
        <v>1019</v>
      </c>
      <c r="K26" s="68"/>
      <c r="L26" s="68"/>
      <c r="M26" s="68">
        <v>2</v>
      </c>
      <c r="N26" s="68"/>
      <c r="O26" s="68">
        <v>2</v>
      </c>
      <c r="P26" s="68"/>
    </row>
    <row r="27" spans="1:16" ht="51" customHeight="1">
      <c r="A27" s="205" t="s">
        <v>386</v>
      </c>
      <c r="B27" s="68"/>
      <c r="C27" s="68"/>
      <c r="D27" s="126" t="s">
        <v>183</v>
      </c>
      <c r="E27" s="68" t="s">
        <v>37</v>
      </c>
      <c r="F27" s="88" t="s">
        <v>454</v>
      </c>
      <c r="G27" s="68">
        <v>25</v>
      </c>
      <c r="H27" s="68"/>
      <c r="I27" s="88" t="s">
        <v>596</v>
      </c>
      <c r="J27" s="68" t="s">
        <v>1027</v>
      </c>
      <c r="K27" s="68">
        <v>2</v>
      </c>
      <c r="L27" s="68"/>
      <c r="M27" s="68"/>
      <c r="N27" s="68"/>
      <c r="O27" s="68">
        <v>2</v>
      </c>
      <c r="P27" s="68"/>
    </row>
    <row r="28" spans="1:16" ht="51" customHeight="1">
      <c r="A28" s="205" t="s">
        <v>386</v>
      </c>
      <c r="B28" s="68"/>
      <c r="C28" s="68"/>
      <c r="D28" s="126" t="s">
        <v>184</v>
      </c>
      <c r="E28" s="68" t="s">
        <v>37</v>
      </c>
      <c r="F28" s="88" t="s">
        <v>496</v>
      </c>
      <c r="G28" s="68">
        <v>25</v>
      </c>
      <c r="H28" s="68"/>
      <c r="I28" s="88" t="s">
        <v>596</v>
      </c>
      <c r="J28" s="68" t="s">
        <v>588</v>
      </c>
      <c r="K28" s="68"/>
      <c r="L28" s="68"/>
      <c r="M28" s="68"/>
      <c r="N28" s="68"/>
      <c r="O28" s="68"/>
      <c r="P28" s="68" t="s">
        <v>593</v>
      </c>
    </row>
    <row r="29" spans="1:16" ht="51" customHeight="1">
      <c r="A29" s="205" t="s">
        <v>386</v>
      </c>
      <c r="B29" s="68"/>
      <c r="C29" s="68"/>
      <c r="D29" s="126" t="s">
        <v>179</v>
      </c>
      <c r="E29" s="68" t="s">
        <v>37</v>
      </c>
      <c r="F29" s="88" t="s">
        <v>457</v>
      </c>
      <c r="G29" s="68">
        <v>30</v>
      </c>
      <c r="H29" s="68"/>
      <c r="I29" s="88" t="s">
        <v>596</v>
      </c>
      <c r="J29" s="68" t="s">
        <v>1022</v>
      </c>
      <c r="K29" s="68"/>
      <c r="L29" s="68">
        <v>3</v>
      </c>
      <c r="M29" s="68"/>
      <c r="N29" s="68"/>
      <c r="O29" s="68">
        <v>3</v>
      </c>
      <c r="P29" s="68"/>
    </row>
    <row r="30" spans="1:16" ht="51" customHeight="1">
      <c r="A30" s="205" t="s">
        <v>386</v>
      </c>
      <c r="B30" s="10" t="s">
        <v>461</v>
      </c>
      <c r="C30" s="68"/>
      <c r="D30" s="126" t="s">
        <v>185</v>
      </c>
      <c r="E30" s="68" t="s">
        <v>37</v>
      </c>
      <c r="F30" s="88" t="s">
        <v>463</v>
      </c>
      <c r="G30" s="68">
        <v>27</v>
      </c>
      <c r="H30" s="8">
        <v>3</v>
      </c>
      <c r="I30" s="88" t="s">
        <v>600</v>
      </c>
      <c r="J30" s="68" t="s">
        <v>1022</v>
      </c>
      <c r="K30" s="68"/>
      <c r="L30" s="68"/>
      <c r="M30" s="68"/>
      <c r="N30" s="68" t="s">
        <v>38</v>
      </c>
      <c r="O30" s="68"/>
      <c r="P30" s="68"/>
    </row>
    <row r="31" spans="1:16" ht="51" customHeight="1">
      <c r="A31" s="205" t="s">
        <v>386</v>
      </c>
      <c r="B31" s="68" t="s">
        <v>455</v>
      </c>
      <c r="C31" s="68" t="s">
        <v>66</v>
      </c>
      <c r="D31" s="126" t="s">
        <v>188</v>
      </c>
      <c r="E31" s="68" t="s">
        <v>37</v>
      </c>
      <c r="F31" s="88" t="s">
        <v>712</v>
      </c>
      <c r="G31" s="68">
        <v>16</v>
      </c>
      <c r="H31" s="68">
        <v>3</v>
      </c>
      <c r="I31" s="88" t="s">
        <v>601</v>
      </c>
      <c r="J31" s="68" t="s">
        <v>1021</v>
      </c>
      <c r="K31" s="68"/>
      <c r="L31" s="68">
        <v>1</v>
      </c>
      <c r="M31" s="68">
        <v>3</v>
      </c>
      <c r="N31" s="68"/>
      <c r="O31" s="68"/>
      <c r="P31" s="68"/>
    </row>
    <row r="32" spans="1:16" ht="57.75" customHeight="1">
      <c r="A32" s="205" t="s">
        <v>386</v>
      </c>
      <c r="B32" s="68"/>
      <c r="C32" s="68"/>
      <c r="D32" s="126" t="s">
        <v>507</v>
      </c>
      <c r="E32" s="68" t="s">
        <v>37</v>
      </c>
      <c r="F32" s="88" t="s">
        <v>488</v>
      </c>
      <c r="G32" s="68">
        <v>48</v>
      </c>
      <c r="H32" s="68">
        <v>2</v>
      </c>
      <c r="I32" s="88"/>
      <c r="J32" s="68" t="s">
        <v>1017</v>
      </c>
      <c r="K32" s="68" t="s">
        <v>598</v>
      </c>
      <c r="L32" s="68"/>
      <c r="M32" s="68"/>
      <c r="N32" s="68"/>
      <c r="O32" s="68"/>
      <c r="P32" s="68"/>
    </row>
    <row r="33" spans="1:16" ht="54.75" customHeight="1">
      <c r="A33" s="205" t="s">
        <v>386</v>
      </c>
      <c r="B33" s="68"/>
      <c r="C33" s="68"/>
      <c r="D33" s="126" t="s">
        <v>200</v>
      </c>
      <c r="E33" s="68" t="s">
        <v>37</v>
      </c>
      <c r="F33" s="88" t="s">
        <v>470</v>
      </c>
      <c r="G33" s="68"/>
      <c r="H33" s="68"/>
      <c r="I33" s="88"/>
      <c r="J33" s="68" t="s">
        <v>605</v>
      </c>
      <c r="K33" s="68"/>
      <c r="L33" s="68"/>
      <c r="M33" s="68"/>
      <c r="N33" s="68"/>
      <c r="O33" s="68"/>
      <c r="P33" s="68" t="s">
        <v>593</v>
      </c>
    </row>
    <row r="34" spans="1:16" ht="58.5" customHeight="1">
      <c r="A34" s="205" t="s">
        <v>386</v>
      </c>
      <c r="B34" s="68"/>
      <c r="C34" s="68"/>
      <c r="D34" s="126" t="s">
        <v>603</v>
      </c>
      <c r="E34" s="68" t="s">
        <v>37</v>
      </c>
      <c r="F34" s="88" t="s">
        <v>495</v>
      </c>
      <c r="G34" s="68">
        <v>37</v>
      </c>
      <c r="H34" s="68">
        <v>2</v>
      </c>
      <c r="I34" s="88" t="s">
        <v>991</v>
      </c>
      <c r="J34" s="68" t="s">
        <v>1018</v>
      </c>
      <c r="K34" s="68">
        <v>4</v>
      </c>
      <c r="L34" s="68"/>
      <c r="M34" s="68"/>
      <c r="N34" s="68"/>
      <c r="O34" s="68"/>
      <c r="P34" s="68"/>
    </row>
    <row r="35" spans="1:16" ht="58.5" customHeight="1">
      <c r="A35" s="205" t="s">
        <v>386</v>
      </c>
      <c r="B35" s="68"/>
      <c r="C35" s="68"/>
      <c r="D35" s="126" t="s">
        <v>405</v>
      </c>
      <c r="E35" s="68" t="s">
        <v>37</v>
      </c>
      <c r="F35" s="88" t="s">
        <v>521</v>
      </c>
      <c r="G35" s="68"/>
      <c r="H35" s="68"/>
      <c r="I35" s="88"/>
      <c r="J35" s="68" t="s">
        <v>588</v>
      </c>
      <c r="K35" s="68"/>
      <c r="L35" s="68"/>
      <c r="M35" s="68"/>
      <c r="N35" s="68" t="s">
        <v>593</v>
      </c>
      <c r="O35" s="68"/>
      <c r="P35" s="68"/>
    </row>
    <row r="36" spans="1:16" ht="61.5" customHeight="1">
      <c r="A36" s="205" t="s">
        <v>386</v>
      </c>
      <c r="B36" s="68" t="s">
        <v>7</v>
      </c>
      <c r="C36" s="68" t="s">
        <v>205</v>
      </c>
      <c r="D36" s="126" t="s">
        <v>206</v>
      </c>
      <c r="E36" s="68" t="s">
        <v>37</v>
      </c>
      <c r="F36" s="88" t="s">
        <v>456</v>
      </c>
      <c r="G36" s="68">
        <v>22</v>
      </c>
      <c r="H36" s="68"/>
      <c r="I36" s="88" t="s">
        <v>1024</v>
      </c>
      <c r="J36" s="68" t="s">
        <v>1027</v>
      </c>
      <c r="K36" s="68"/>
      <c r="L36" s="68">
        <v>4</v>
      </c>
      <c r="M36" s="68">
        <v>3</v>
      </c>
      <c r="N36" s="68"/>
      <c r="O36" s="68"/>
      <c r="P36" s="68"/>
    </row>
    <row r="37" spans="1:16" ht="51.75" customHeight="1">
      <c r="A37" s="205" t="s">
        <v>386</v>
      </c>
      <c r="B37" s="68"/>
      <c r="C37" s="68"/>
      <c r="D37" s="126" t="s">
        <v>207</v>
      </c>
      <c r="E37" s="68" t="s">
        <v>37</v>
      </c>
      <c r="F37" s="88" t="s">
        <v>521</v>
      </c>
      <c r="G37" s="68"/>
      <c r="H37" s="68"/>
      <c r="I37" s="88"/>
      <c r="J37" s="68" t="s">
        <v>605</v>
      </c>
      <c r="K37" s="68"/>
      <c r="L37" s="68"/>
      <c r="M37" s="68"/>
      <c r="N37" s="68"/>
      <c r="O37" s="68">
        <v>3</v>
      </c>
      <c r="P37" s="68"/>
    </row>
    <row r="38" spans="1:16" ht="51.75" customHeight="1">
      <c r="A38" s="205" t="s">
        <v>386</v>
      </c>
      <c r="B38" s="89" t="s">
        <v>700</v>
      </c>
      <c r="C38" s="68"/>
      <c r="D38" s="126" t="s">
        <v>698</v>
      </c>
      <c r="E38" s="68"/>
      <c r="F38" s="88" t="s">
        <v>661</v>
      </c>
      <c r="G38" s="8" t="s">
        <v>50</v>
      </c>
      <c r="H38" s="8">
        <v>3</v>
      </c>
      <c r="I38" s="88"/>
      <c r="J38" s="68" t="s">
        <v>710</v>
      </c>
      <c r="K38" s="68"/>
      <c r="L38" s="68">
        <v>3</v>
      </c>
      <c r="M38" s="68">
        <v>2</v>
      </c>
      <c r="N38" s="68"/>
      <c r="O38" s="68"/>
      <c r="P38" s="68"/>
    </row>
    <row r="39" spans="1:16" ht="51.75" customHeight="1">
      <c r="A39" s="205" t="s">
        <v>386</v>
      </c>
      <c r="B39" s="89" t="s">
        <v>700</v>
      </c>
      <c r="C39" s="68"/>
      <c r="D39" s="126" t="s">
        <v>699</v>
      </c>
      <c r="E39" s="68"/>
      <c r="F39" s="88" t="s">
        <v>661</v>
      </c>
      <c r="G39" s="8" t="s">
        <v>50</v>
      </c>
      <c r="H39" s="8">
        <v>3</v>
      </c>
      <c r="I39" s="88"/>
      <c r="J39" s="68" t="s">
        <v>613</v>
      </c>
      <c r="K39" s="68"/>
      <c r="L39" s="68"/>
      <c r="M39" s="68"/>
      <c r="N39" s="68" t="s">
        <v>38</v>
      </c>
      <c r="O39" s="68"/>
      <c r="P39" s="68"/>
    </row>
    <row r="40" spans="1:16" ht="51.75" customHeight="1">
      <c r="A40" s="205" t="s">
        <v>386</v>
      </c>
      <c r="B40" s="10" t="s">
        <v>546</v>
      </c>
      <c r="C40" s="68" t="s">
        <v>464</v>
      </c>
      <c r="D40" s="130" t="s">
        <v>186</v>
      </c>
      <c r="E40" s="68" t="s">
        <v>37</v>
      </c>
      <c r="F40" s="88" t="s">
        <v>469</v>
      </c>
      <c r="G40" s="68">
        <f>15+2+12</f>
        <v>29</v>
      </c>
      <c r="H40" s="8">
        <v>2</v>
      </c>
      <c r="I40" s="88" t="s">
        <v>984</v>
      </c>
      <c r="J40" s="68" t="s">
        <v>1027</v>
      </c>
      <c r="K40" s="68"/>
      <c r="L40" s="68"/>
      <c r="M40" s="68" t="s">
        <v>38</v>
      </c>
      <c r="N40" s="68"/>
      <c r="O40" s="68"/>
      <c r="P40" s="68"/>
    </row>
    <row r="41" spans="1:16" ht="51.75" customHeight="1">
      <c r="A41" s="205" t="s">
        <v>386</v>
      </c>
      <c r="B41" s="10" t="s">
        <v>455</v>
      </c>
      <c r="C41" s="68" t="s">
        <v>465</v>
      </c>
      <c r="D41" s="130" t="s">
        <v>187</v>
      </c>
      <c r="E41" s="68" t="s">
        <v>37</v>
      </c>
      <c r="F41" s="88" t="s">
        <v>470</v>
      </c>
      <c r="G41" s="68">
        <f>15+2</f>
        <v>17</v>
      </c>
      <c r="H41" s="8">
        <v>3</v>
      </c>
      <c r="I41" s="88" t="s">
        <v>984</v>
      </c>
      <c r="J41" s="68" t="s">
        <v>588</v>
      </c>
      <c r="K41" s="68"/>
      <c r="L41" s="68"/>
      <c r="M41" s="68"/>
      <c r="N41" s="68"/>
      <c r="O41" s="68"/>
      <c r="P41" s="68" t="s">
        <v>38</v>
      </c>
    </row>
    <row r="42" spans="1:16" ht="26.25" customHeight="1">
      <c r="A42" s="264" t="s">
        <v>189</v>
      </c>
      <c r="B42" s="265"/>
      <c r="C42" s="265"/>
      <c r="D42" s="265"/>
      <c r="E42" s="265"/>
      <c r="F42" s="265"/>
      <c r="G42" s="265"/>
      <c r="H42" s="265"/>
      <c r="I42" s="265"/>
      <c r="J42" s="265"/>
      <c r="K42" s="265"/>
      <c r="L42" s="265"/>
      <c r="M42" s="265"/>
      <c r="N42" s="265"/>
      <c r="O42" s="265"/>
      <c r="P42" s="286"/>
    </row>
    <row r="43" spans="1:16" ht="26.25" customHeight="1">
      <c r="A43" s="270"/>
      <c r="B43" s="271"/>
      <c r="C43" s="271"/>
      <c r="D43" s="271"/>
      <c r="E43" s="271"/>
      <c r="F43" s="271"/>
      <c r="G43" s="271"/>
      <c r="H43" s="271"/>
      <c r="I43" s="271"/>
      <c r="J43" s="271"/>
      <c r="K43" s="271"/>
      <c r="L43" s="271"/>
      <c r="M43" s="271"/>
      <c r="N43" s="271"/>
      <c r="O43" s="271"/>
      <c r="P43" s="283"/>
    </row>
    <row r="44" spans="1:16" ht="51" customHeight="1">
      <c r="A44" s="206" t="s">
        <v>190</v>
      </c>
      <c r="B44" s="68" t="s">
        <v>7</v>
      </c>
      <c r="C44" s="68" t="s">
        <v>178</v>
      </c>
      <c r="D44" s="130" t="s">
        <v>179</v>
      </c>
      <c r="E44" s="68" t="s">
        <v>37</v>
      </c>
      <c r="F44" s="88" t="s">
        <v>457</v>
      </c>
      <c r="G44" s="68">
        <v>30</v>
      </c>
      <c r="H44" s="8">
        <v>3</v>
      </c>
      <c r="I44" s="88" t="s">
        <v>540</v>
      </c>
      <c r="J44" s="68" t="s">
        <v>1022</v>
      </c>
      <c r="K44" s="68"/>
      <c r="L44" s="68">
        <v>3</v>
      </c>
      <c r="M44" s="68"/>
      <c r="N44" s="68"/>
      <c r="O44" s="68">
        <v>3</v>
      </c>
      <c r="P44" s="68"/>
    </row>
    <row r="45" spans="1:16" ht="51" customHeight="1">
      <c r="A45" s="170" t="s">
        <v>190</v>
      </c>
      <c r="B45" s="10" t="s">
        <v>541</v>
      </c>
      <c r="C45" s="68" t="s">
        <v>180</v>
      </c>
      <c r="D45" s="130" t="s">
        <v>181</v>
      </c>
      <c r="E45" s="68" t="s">
        <v>37</v>
      </c>
      <c r="F45" s="88" t="s">
        <v>463</v>
      </c>
      <c r="G45" s="68">
        <v>23</v>
      </c>
      <c r="H45" s="8">
        <v>2</v>
      </c>
      <c r="I45" s="88" t="s">
        <v>542</v>
      </c>
      <c r="J45" s="68" t="s">
        <v>1027</v>
      </c>
      <c r="K45" s="68"/>
      <c r="L45" s="68">
        <v>2</v>
      </c>
      <c r="M45" s="68">
        <v>4</v>
      </c>
      <c r="N45" s="68"/>
      <c r="O45" s="68"/>
      <c r="P45" s="68"/>
    </row>
    <row r="46" spans="1:16" ht="51" customHeight="1">
      <c r="A46" s="170" t="s">
        <v>190</v>
      </c>
      <c r="B46" s="10" t="s">
        <v>541</v>
      </c>
      <c r="C46" s="68" t="s">
        <v>180</v>
      </c>
      <c r="D46" s="130" t="s">
        <v>182</v>
      </c>
      <c r="E46" s="68" t="s">
        <v>37</v>
      </c>
      <c r="F46" s="88" t="s">
        <v>496</v>
      </c>
      <c r="G46" s="68">
        <v>23</v>
      </c>
      <c r="H46" s="8">
        <v>3</v>
      </c>
      <c r="I46" s="88" t="s">
        <v>542</v>
      </c>
      <c r="J46" s="68" t="s">
        <v>605</v>
      </c>
      <c r="K46" s="94" t="s">
        <v>593</v>
      </c>
      <c r="L46" s="68"/>
      <c r="M46" s="68"/>
      <c r="N46" s="68"/>
      <c r="O46" s="68"/>
      <c r="P46" s="68"/>
    </row>
    <row r="47" spans="1:16" ht="51" customHeight="1">
      <c r="A47" s="170" t="s">
        <v>190</v>
      </c>
      <c r="B47" s="68" t="s">
        <v>7</v>
      </c>
      <c r="C47" s="68" t="s">
        <v>394</v>
      </c>
      <c r="D47" s="130" t="s">
        <v>183</v>
      </c>
      <c r="E47" s="68" t="s">
        <v>37</v>
      </c>
      <c r="F47" s="88" t="s">
        <v>454</v>
      </c>
      <c r="G47" s="68">
        <v>25</v>
      </c>
      <c r="H47" s="8">
        <v>2</v>
      </c>
      <c r="I47" s="88" t="s">
        <v>540</v>
      </c>
      <c r="J47" s="68" t="s">
        <v>1027</v>
      </c>
      <c r="K47" s="68">
        <v>2</v>
      </c>
      <c r="L47" s="68"/>
      <c r="M47" s="68"/>
      <c r="N47" s="68"/>
      <c r="O47" s="68">
        <v>2</v>
      </c>
      <c r="P47" s="68"/>
    </row>
    <row r="48" spans="1:16" ht="51" customHeight="1">
      <c r="A48" s="170" t="s">
        <v>190</v>
      </c>
      <c r="B48" s="68" t="s">
        <v>7</v>
      </c>
      <c r="C48" s="68" t="s">
        <v>394</v>
      </c>
      <c r="D48" s="130" t="s">
        <v>184</v>
      </c>
      <c r="E48" s="68" t="s">
        <v>37</v>
      </c>
      <c r="F48" s="88" t="s">
        <v>496</v>
      </c>
      <c r="G48" s="68">
        <v>25</v>
      </c>
      <c r="H48" s="8">
        <v>3</v>
      </c>
      <c r="I48" s="88" t="s">
        <v>543</v>
      </c>
      <c r="J48" s="68" t="s">
        <v>588</v>
      </c>
      <c r="K48" s="68"/>
      <c r="L48" s="68"/>
      <c r="M48" s="68"/>
      <c r="N48" s="68"/>
      <c r="O48" s="68"/>
      <c r="P48" s="68" t="s">
        <v>593</v>
      </c>
    </row>
    <row r="49" spans="1:16" ht="51" customHeight="1">
      <c r="A49" s="170" t="s">
        <v>190</v>
      </c>
      <c r="B49" s="10" t="s">
        <v>461</v>
      </c>
      <c r="C49" s="68" t="s">
        <v>544</v>
      </c>
      <c r="D49" s="130" t="s">
        <v>185</v>
      </c>
      <c r="E49" s="68" t="s">
        <v>37</v>
      </c>
      <c r="F49" s="88" t="s">
        <v>463</v>
      </c>
      <c r="G49" s="68">
        <v>27</v>
      </c>
      <c r="H49" s="8">
        <v>3</v>
      </c>
      <c r="I49" s="88" t="s">
        <v>1031</v>
      </c>
      <c r="J49" s="68" t="s">
        <v>1022</v>
      </c>
      <c r="K49" s="68"/>
      <c r="L49" s="68"/>
      <c r="M49" s="68"/>
      <c r="N49" s="68" t="s">
        <v>38</v>
      </c>
      <c r="O49" s="68"/>
      <c r="P49" s="68"/>
    </row>
    <row r="50" spans="1:16" ht="51" customHeight="1">
      <c r="A50" s="170" t="s">
        <v>190</v>
      </c>
      <c r="B50" s="10" t="s">
        <v>546</v>
      </c>
      <c r="C50" s="68" t="s">
        <v>464</v>
      </c>
      <c r="D50" s="130" t="s">
        <v>186</v>
      </c>
      <c r="E50" s="68" t="s">
        <v>37</v>
      </c>
      <c r="F50" s="88" t="s">
        <v>469</v>
      </c>
      <c r="G50" s="68">
        <f>15+2+12</f>
        <v>29</v>
      </c>
      <c r="H50" s="8">
        <v>2</v>
      </c>
      <c r="I50" s="88" t="s">
        <v>548</v>
      </c>
      <c r="J50" s="68" t="s">
        <v>1027</v>
      </c>
      <c r="K50" s="68"/>
      <c r="L50" s="68"/>
      <c r="M50" s="68" t="s">
        <v>38</v>
      </c>
      <c r="N50" s="68"/>
      <c r="O50" s="68"/>
      <c r="P50" s="68"/>
    </row>
    <row r="51" spans="1:16" ht="51" customHeight="1">
      <c r="A51" s="170" t="s">
        <v>190</v>
      </c>
      <c r="B51" s="10" t="s">
        <v>455</v>
      </c>
      <c r="C51" s="68" t="s">
        <v>465</v>
      </c>
      <c r="D51" s="130" t="s">
        <v>187</v>
      </c>
      <c r="E51" s="68" t="s">
        <v>37</v>
      </c>
      <c r="F51" s="88" t="s">
        <v>470</v>
      </c>
      <c r="G51" s="68">
        <f>15+2</f>
        <v>17</v>
      </c>
      <c r="H51" s="8">
        <v>3</v>
      </c>
      <c r="I51" s="88" t="s">
        <v>547</v>
      </c>
      <c r="J51" s="68" t="s">
        <v>588</v>
      </c>
      <c r="K51" s="68"/>
      <c r="L51" s="68"/>
      <c r="M51" s="68"/>
      <c r="N51" s="68"/>
      <c r="O51" s="68"/>
      <c r="P51" s="68" t="s">
        <v>38</v>
      </c>
    </row>
    <row r="52" spans="1:16" ht="51" customHeight="1">
      <c r="A52" s="170" t="s">
        <v>190</v>
      </c>
      <c r="B52" s="68" t="s">
        <v>455</v>
      </c>
      <c r="C52" s="68" t="s">
        <v>66</v>
      </c>
      <c r="D52" s="130" t="s">
        <v>188</v>
      </c>
      <c r="E52" s="68" t="s">
        <v>37</v>
      </c>
      <c r="F52" s="88" t="s">
        <v>712</v>
      </c>
      <c r="G52" s="68">
        <f>14+2</f>
        <v>16</v>
      </c>
      <c r="H52" s="8">
        <v>3</v>
      </c>
      <c r="I52" s="88" t="s">
        <v>553</v>
      </c>
      <c r="J52" s="68" t="s">
        <v>1021</v>
      </c>
      <c r="K52" s="68"/>
      <c r="L52" s="68">
        <v>1</v>
      </c>
      <c r="M52" s="68">
        <v>3</v>
      </c>
      <c r="N52" s="68"/>
      <c r="O52" s="68"/>
      <c r="P52" s="68"/>
    </row>
    <row r="53" spans="1:16" ht="26.25" customHeight="1">
      <c r="A53" s="264" t="s">
        <v>198</v>
      </c>
      <c r="B53" s="265"/>
      <c r="C53" s="265"/>
      <c r="D53" s="265"/>
      <c r="E53" s="265"/>
      <c r="F53" s="265"/>
      <c r="G53" s="265"/>
      <c r="H53" s="265"/>
      <c r="I53" s="265"/>
      <c r="J53" s="265"/>
      <c r="K53" s="265"/>
      <c r="L53" s="265"/>
      <c r="M53" s="265"/>
      <c r="N53" s="265"/>
      <c r="O53" s="265"/>
      <c r="P53" s="286"/>
    </row>
    <row r="54" spans="1:16" ht="26.25" customHeight="1">
      <c r="A54" s="270"/>
      <c r="B54" s="271"/>
      <c r="C54" s="271"/>
      <c r="D54" s="271"/>
      <c r="E54" s="271"/>
      <c r="F54" s="271"/>
      <c r="G54" s="271"/>
      <c r="H54" s="271"/>
      <c r="I54" s="271"/>
      <c r="J54" s="271"/>
      <c r="K54" s="271"/>
      <c r="L54" s="271"/>
      <c r="M54" s="271"/>
      <c r="N54" s="271"/>
      <c r="O54" s="271"/>
      <c r="P54" s="283"/>
    </row>
    <row r="55" spans="1:16" ht="51" customHeight="1">
      <c r="A55" s="195" t="s">
        <v>199</v>
      </c>
      <c r="B55" s="68" t="s">
        <v>7</v>
      </c>
      <c r="C55" s="68" t="s">
        <v>191</v>
      </c>
      <c r="D55" s="132" t="s">
        <v>471</v>
      </c>
      <c r="E55" s="68" t="s">
        <v>37</v>
      </c>
      <c r="F55" s="88" t="s">
        <v>497</v>
      </c>
      <c r="G55" s="81">
        <v>33</v>
      </c>
      <c r="H55" s="8">
        <v>3</v>
      </c>
      <c r="I55" s="88" t="s">
        <v>555</v>
      </c>
      <c r="J55" s="68" t="s">
        <v>1018</v>
      </c>
      <c r="K55" s="68"/>
      <c r="L55" s="68">
        <v>3</v>
      </c>
      <c r="M55" s="68"/>
      <c r="N55" s="68"/>
      <c r="O55" s="68">
        <v>2</v>
      </c>
      <c r="P55" s="68"/>
    </row>
    <row r="56" spans="1:16" ht="51" customHeight="1">
      <c r="A56" s="193" t="s">
        <v>199</v>
      </c>
      <c r="B56" s="68" t="s">
        <v>7</v>
      </c>
      <c r="C56" s="68" t="s">
        <v>191</v>
      </c>
      <c r="D56" s="132" t="s">
        <v>472</v>
      </c>
      <c r="E56" s="68" t="s">
        <v>37</v>
      </c>
      <c r="F56" s="88" t="s">
        <v>470</v>
      </c>
      <c r="G56" s="81">
        <v>33</v>
      </c>
      <c r="H56" s="8">
        <v>3</v>
      </c>
      <c r="I56" s="88" t="s">
        <v>555</v>
      </c>
      <c r="J56" s="68" t="s">
        <v>605</v>
      </c>
      <c r="K56" s="68"/>
      <c r="L56" s="68"/>
      <c r="M56" s="68" t="s">
        <v>38</v>
      </c>
      <c r="N56" s="68"/>
      <c r="O56" s="68"/>
      <c r="P56" s="68"/>
    </row>
    <row r="57" spans="1:16" ht="51" customHeight="1">
      <c r="A57" s="193" t="s">
        <v>199</v>
      </c>
      <c r="B57" s="68" t="s">
        <v>7</v>
      </c>
      <c r="C57" s="68" t="s">
        <v>192</v>
      </c>
      <c r="D57" s="132" t="s">
        <v>603</v>
      </c>
      <c r="E57" s="68" t="s">
        <v>37</v>
      </c>
      <c r="F57" s="88" t="s">
        <v>495</v>
      </c>
      <c r="G57" s="81">
        <v>37</v>
      </c>
      <c r="H57" s="82">
        <v>2</v>
      </c>
      <c r="I57" s="88" t="s">
        <v>796</v>
      </c>
      <c r="J57" s="68" t="s">
        <v>1018</v>
      </c>
      <c r="K57" s="68">
        <v>4</v>
      </c>
      <c r="L57" s="68"/>
      <c r="M57" s="68"/>
      <c r="N57" s="68"/>
      <c r="O57" s="68"/>
      <c r="P57" s="68"/>
    </row>
    <row r="58" spans="1:16" ht="51" customHeight="1">
      <c r="A58" s="193" t="s">
        <v>199</v>
      </c>
      <c r="B58" s="68" t="s">
        <v>7</v>
      </c>
      <c r="C58" s="68" t="s">
        <v>192</v>
      </c>
      <c r="D58" s="132" t="s">
        <v>194</v>
      </c>
      <c r="E58" s="68" t="s">
        <v>37</v>
      </c>
      <c r="F58" s="88" t="s">
        <v>521</v>
      </c>
      <c r="G58" s="81">
        <v>37</v>
      </c>
      <c r="H58" s="8">
        <v>3</v>
      </c>
      <c r="I58" s="88" t="s">
        <v>796</v>
      </c>
      <c r="J58" s="68" t="s">
        <v>588</v>
      </c>
      <c r="K58" s="68"/>
      <c r="L58" s="68"/>
      <c r="M58" s="68"/>
      <c r="N58" s="68" t="s">
        <v>593</v>
      </c>
      <c r="O58" s="68"/>
      <c r="P58" s="68"/>
    </row>
    <row r="59" spans="1:16" ht="51" customHeight="1">
      <c r="A59" s="193" t="s">
        <v>199</v>
      </c>
      <c r="B59" s="68" t="s">
        <v>546</v>
      </c>
      <c r="C59" s="68" t="s">
        <v>479</v>
      </c>
      <c r="D59" s="132" t="s">
        <v>195</v>
      </c>
      <c r="E59" s="68" t="s">
        <v>37</v>
      </c>
      <c r="F59" s="88" t="s">
        <v>469</v>
      </c>
      <c r="G59" s="81">
        <f>36+1+6</f>
        <v>43</v>
      </c>
      <c r="H59" s="8">
        <v>2</v>
      </c>
      <c r="I59" s="88" t="s">
        <v>557</v>
      </c>
      <c r="J59" s="88" t="s">
        <v>1017</v>
      </c>
      <c r="K59" s="68"/>
      <c r="L59" s="68"/>
      <c r="M59" s="68" t="s">
        <v>978</v>
      </c>
      <c r="N59" s="68"/>
      <c r="O59" s="68"/>
      <c r="P59" s="68"/>
    </row>
    <row r="60" spans="1:16" ht="51" customHeight="1">
      <c r="A60" s="193" t="s">
        <v>199</v>
      </c>
      <c r="B60" s="68" t="s">
        <v>8</v>
      </c>
      <c r="C60" s="68" t="s">
        <v>475</v>
      </c>
      <c r="D60" s="132" t="s">
        <v>473</v>
      </c>
      <c r="E60" s="68" t="s">
        <v>37</v>
      </c>
      <c r="F60" s="88" t="s">
        <v>474</v>
      </c>
      <c r="G60" s="81">
        <f>36+1</f>
        <v>37</v>
      </c>
      <c r="H60" s="8">
        <v>3</v>
      </c>
      <c r="I60" s="88" t="s">
        <v>558</v>
      </c>
      <c r="J60" s="68" t="s">
        <v>605</v>
      </c>
      <c r="K60" s="68"/>
      <c r="L60" s="68"/>
      <c r="M60" s="68"/>
      <c r="N60" s="68" t="s">
        <v>38</v>
      </c>
      <c r="O60" s="68"/>
      <c r="P60" s="1"/>
    </row>
    <row r="61" spans="1:16" ht="51" customHeight="1">
      <c r="A61" s="193" t="s">
        <v>199</v>
      </c>
      <c r="B61" s="68" t="s">
        <v>7</v>
      </c>
      <c r="C61" s="68" t="s">
        <v>501</v>
      </c>
      <c r="D61" s="132" t="s">
        <v>393</v>
      </c>
      <c r="E61" s="68" t="s">
        <v>37</v>
      </c>
      <c r="F61" s="88" t="s">
        <v>1030</v>
      </c>
      <c r="G61" s="81">
        <v>40</v>
      </c>
      <c r="H61" s="8">
        <v>3</v>
      </c>
      <c r="I61" s="88" t="s">
        <v>562</v>
      </c>
      <c r="J61" s="88" t="s">
        <v>1017</v>
      </c>
      <c r="K61" s="68">
        <v>1</v>
      </c>
      <c r="L61" s="68">
        <v>2</v>
      </c>
      <c r="M61" s="68"/>
      <c r="N61" s="68"/>
      <c r="O61" s="68"/>
      <c r="P61" s="68"/>
    </row>
    <row r="62" spans="1:16" ht="51" customHeight="1">
      <c r="A62" s="193" t="s">
        <v>199</v>
      </c>
      <c r="B62" s="68" t="s">
        <v>455</v>
      </c>
      <c r="C62" s="68" t="s">
        <v>492</v>
      </c>
      <c r="D62" s="132" t="s">
        <v>196</v>
      </c>
      <c r="E62" s="68" t="s">
        <v>37</v>
      </c>
      <c r="F62" s="88" t="s">
        <v>491</v>
      </c>
      <c r="G62" s="81">
        <f>34+17</f>
        <v>51</v>
      </c>
      <c r="H62" s="8">
        <v>3</v>
      </c>
      <c r="I62" s="88" t="s">
        <v>988</v>
      </c>
      <c r="J62" s="68" t="s">
        <v>1018</v>
      </c>
      <c r="K62" s="68"/>
      <c r="L62" s="68">
        <v>4</v>
      </c>
      <c r="M62" s="68"/>
      <c r="N62" s="68"/>
      <c r="O62" s="68">
        <v>1</v>
      </c>
      <c r="P62" s="68"/>
    </row>
    <row r="63" spans="1:16" ht="69" customHeight="1">
      <c r="A63" s="193" t="s">
        <v>199</v>
      </c>
      <c r="B63" s="68" t="s">
        <v>460</v>
      </c>
      <c r="C63" s="68" t="s">
        <v>483</v>
      </c>
      <c r="D63" s="132" t="s">
        <v>197</v>
      </c>
      <c r="E63" s="68" t="s">
        <v>37</v>
      </c>
      <c r="F63" s="88" t="s">
        <v>482</v>
      </c>
      <c r="G63" s="81">
        <f>33+2+3</f>
        <v>38</v>
      </c>
      <c r="H63" s="8">
        <v>3</v>
      </c>
      <c r="I63" s="88" t="s">
        <v>563</v>
      </c>
      <c r="J63" s="68" t="s">
        <v>1022</v>
      </c>
      <c r="K63" s="68" t="s">
        <v>598</v>
      </c>
      <c r="L63" s="68"/>
      <c r="M63" s="68"/>
      <c r="N63" s="68"/>
      <c r="O63" s="68"/>
      <c r="P63" s="68"/>
    </row>
    <row r="64" spans="1:16" ht="57.75" customHeight="1">
      <c r="A64" s="193" t="s">
        <v>199</v>
      </c>
      <c r="B64" s="68"/>
      <c r="C64" s="68"/>
      <c r="D64" s="132" t="s">
        <v>507</v>
      </c>
      <c r="E64" s="68" t="s">
        <v>37</v>
      </c>
      <c r="F64" s="88" t="s">
        <v>488</v>
      </c>
      <c r="G64" s="68">
        <v>48</v>
      </c>
      <c r="H64" s="8">
        <v>2</v>
      </c>
      <c r="I64" s="88"/>
      <c r="J64" s="68" t="s">
        <v>1017</v>
      </c>
      <c r="K64" s="68" t="s">
        <v>598</v>
      </c>
      <c r="L64" s="68"/>
      <c r="M64" s="68"/>
      <c r="N64" s="68"/>
      <c r="O64" s="68"/>
      <c r="P64" s="68"/>
    </row>
    <row r="65" spans="1:16" ht="57.75" customHeight="1">
      <c r="A65" s="193" t="s">
        <v>199</v>
      </c>
      <c r="B65" s="68"/>
      <c r="C65" s="68"/>
      <c r="D65" s="132" t="s">
        <v>200</v>
      </c>
      <c r="E65" s="68" t="s">
        <v>37</v>
      </c>
      <c r="F65" s="88" t="s">
        <v>470</v>
      </c>
      <c r="G65" s="68"/>
      <c r="H65" s="78"/>
      <c r="I65" s="88"/>
      <c r="J65" s="68" t="s">
        <v>605</v>
      </c>
      <c r="K65" s="68"/>
      <c r="L65" s="68"/>
      <c r="M65" s="68"/>
      <c r="N65" s="68"/>
      <c r="O65" s="68"/>
      <c r="P65" s="68" t="s">
        <v>593</v>
      </c>
    </row>
    <row r="66" spans="1:16" ht="57.75" customHeight="1">
      <c r="A66" s="193" t="s">
        <v>199</v>
      </c>
      <c r="B66" s="68" t="s">
        <v>455</v>
      </c>
      <c r="C66" s="68"/>
      <c r="D66" s="132" t="s">
        <v>367</v>
      </c>
      <c r="E66" s="68" t="s">
        <v>37</v>
      </c>
      <c r="F66" s="88" t="s">
        <v>786</v>
      </c>
      <c r="G66" s="68">
        <v>29</v>
      </c>
      <c r="H66" s="68">
        <v>2</v>
      </c>
      <c r="I66" s="88" t="s">
        <v>789</v>
      </c>
      <c r="J66" s="68" t="s">
        <v>1022</v>
      </c>
      <c r="K66" s="68" t="s">
        <v>784</v>
      </c>
      <c r="L66" s="68"/>
      <c r="M66" s="68"/>
      <c r="N66" s="68"/>
      <c r="O66" s="68"/>
      <c r="P66" s="68"/>
    </row>
    <row r="67" spans="1:16" ht="57.75" customHeight="1">
      <c r="A67" s="193" t="s">
        <v>199</v>
      </c>
      <c r="B67" s="68" t="s">
        <v>455</v>
      </c>
      <c r="C67" s="68"/>
      <c r="D67" s="132" t="s">
        <v>604</v>
      </c>
      <c r="E67" s="68" t="s">
        <v>37</v>
      </c>
      <c r="F67" s="88" t="s">
        <v>616</v>
      </c>
      <c r="G67" s="68">
        <v>26</v>
      </c>
      <c r="H67" s="8">
        <v>3</v>
      </c>
      <c r="I67" s="88" t="s">
        <v>799</v>
      </c>
      <c r="J67" s="68" t="s">
        <v>1022</v>
      </c>
      <c r="K67" s="68"/>
      <c r="L67" s="68"/>
      <c r="M67" s="68">
        <v>2</v>
      </c>
      <c r="N67" s="68"/>
      <c r="O67" s="68">
        <v>1</v>
      </c>
      <c r="P67" s="68"/>
    </row>
    <row r="68" spans="1:16" ht="57.75" customHeight="1">
      <c r="A68" s="193" t="s">
        <v>199</v>
      </c>
      <c r="B68" s="68"/>
      <c r="C68" s="68"/>
      <c r="D68" s="132" t="s">
        <v>209</v>
      </c>
      <c r="E68" s="68" t="s">
        <v>37</v>
      </c>
      <c r="F68" s="88" t="s">
        <v>50</v>
      </c>
      <c r="G68" s="68"/>
      <c r="H68" s="78"/>
      <c r="I68" s="88"/>
      <c r="J68" s="68" t="s">
        <v>710</v>
      </c>
      <c r="K68" s="68"/>
      <c r="L68" s="68"/>
      <c r="M68" s="68"/>
      <c r="N68" s="68"/>
      <c r="O68" s="68"/>
      <c r="P68" s="68" t="s">
        <v>38</v>
      </c>
    </row>
    <row r="69" spans="1:16" ht="57.75" customHeight="1">
      <c r="A69" s="193" t="s">
        <v>199</v>
      </c>
      <c r="B69" s="68"/>
      <c r="C69" s="68" t="s">
        <v>397</v>
      </c>
      <c r="D69" s="132" t="s">
        <v>214</v>
      </c>
      <c r="E69" s="68" t="s">
        <v>37</v>
      </c>
      <c r="F69" s="88" t="s">
        <v>456</v>
      </c>
      <c r="G69" s="68">
        <v>54</v>
      </c>
      <c r="H69" s="84">
        <v>3</v>
      </c>
      <c r="I69" s="88"/>
      <c r="J69" s="68" t="s">
        <v>1019</v>
      </c>
      <c r="K69" s="68"/>
      <c r="L69" s="68">
        <v>3</v>
      </c>
      <c r="M69" s="68">
        <v>4</v>
      </c>
      <c r="N69" s="68"/>
      <c r="O69" s="68"/>
      <c r="P69" s="68"/>
    </row>
    <row r="70" spans="1:16" ht="57.75" customHeight="1">
      <c r="A70" s="193" t="s">
        <v>199</v>
      </c>
      <c r="B70" s="68"/>
      <c r="C70" s="68" t="s">
        <v>397</v>
      </c>
      <c r="D70" s="132" t="s">
        <v>216</v>
      </c>
      <c r="E70" s="68" t="s">
        <v>37</v>
      </c>
      <c r="F70" s="88" t="s">
        <v>470</v>
      </c>
      <c r="G70" s="68">
        <v>54</v>
      </c>
      <c r="H70" s="84">
        <v>3</v>
      </c>
      <c r="I70" s="88"/>
      <c r="J70" s="68" t="s">
        <v>613</v>
      </c>
      <c r="K70" s="68"/>
      <c r="L70" s="68"/>
      <c r="M70" s="68"/>
      <c r="N70" s="68"/>
      <c r="O70" s="68" t="s">
        <v>38</v>
      </c>
      <c r="P70" s="68"/>
    </row>
    <row r="71" spans="1:16" ht="57.75" customHeight="1">
      <c r="A71" s="193" t="s">
        <v>199</v>
      </c>
      <c r="B71" s="68" t="s">
        <v>7</v>
      </c>
      <c r="C71" s="68" t="s">
        <v>205</v>
      </c>
      <c r="D71" s="132" t="s">
        <v>206</v>
      </c>
      <c r="E71" s="68" t="s">
        <v>37</v>
      </c>
      <c r="F71" s="88" t="s">
        <v>456</v>
      </c>
      <c r="G71" s="68">
        <v>22</v>
      </c>
      <c r="H71" s="78"/>
      <c r="I71" s="88" t="s">
        <v>1025</v>
      </c>
      <c r="J71" s="68" t="s">
        <v>1027</v>
      </c>
      <c r="K71" s="68"/>
      <c r="L71" s="68">
        <v>4</v>
      </c>
      <c r="M71" s="68">
        <v>3</v>
      </c>
      <c r="N71" s="68"/>
      <c r="O71" s="68"/>
      <c r="P71" s="68"/>
    </row>
    <row r="72" spans="1:16" ht="57.75" customHeight="1">
      <c r="A72" s="193" t="s">
        <v>199</v>
      </c>
      <c r="B72" s="68" t="s">
        <v>7</v>
      </c>
      <c r="C72" s="68" t="s">
        <v>205</v>
      </c>
      <c r="D72" s="132" t="s">
        <v>207</v>
      </c>
      <c r="E72" s="68" t="s">
        <v>37</v>
      </c>
      <c r="F72" s="88" t="s">
        <v>521</v>
      </c>
      <c r="G72" s="68"/>
      <c r="H72" s="78"/>
      <c r="I72" s="88"/>
      <c r="J72" s="68" t="s">
        <v>605</v>
      </c>
      <c r="K72" s="68"/>
      <c r="L72" s="68"/>
      <c r="M72" s="68"/>
      <c r="N72" s="68"/>
      <c r="O72" s="68">
        <v>3</v>
      </c>
      <c r="P72" s="68"/>
    </row>
    <row r="73" spans="1:16" ht="57.75" customHeight="1">
      <c r="A73" s="193" t="s">
        <v>199</v>
      </c>
      <c r="B73" s="68" t="s">
        <v>1016</v>
      </c>
      <c r="C73" s="68" t="s">
        <v>201</v>
      </c>
      <c r="D73" s="132" t="s">
        <v>400</v>
      </c>
      <c r="E73" s="68" t="s">
        <v>37</v>
      </c>
      <c r="F73" s="88" t="s">
        <v>615</v>
      </c>
      <c r="G73" s="68">
        <v>27</v>
      </c>
      <c r="H73" s="78"/>
      <c r="I73" s="88" t="s">
        <v>793</v>
      </c>
      <c r="J73" s="68" t="s">
        <v>1020</v>
      </c>
      <c r="K73" s="68"/>
      <c r="L73" s="68"/>
      <c r="M73" s="68"/>
      <c r="N73" s="68" t="s">
        <v>38</v>
      </c>
      <c r="O73" s="68"/>
      <c r="P73" s="68"/>
    </row>
    <row r="74" spans="1:16" ht="46.5" customHeight="1">
      <c r="A74" s="287" t="s">
        <v>210</v>
      </c>
      <c r="B74" s="281"/>
      <c r="C74" s="281"/>
      <c r="D74" s="281"/>
      <c r="E74" s="281"/>
      <c r="F74" s="281"/>
      <c r="G74" s="281"/>
      <c r="H74" s="281"/>
      <c r="I74" s="281"/>
      <c r="J74" s="281"/>
      <c r="K74" s="281"/>
      <c r="L74" s="281"/>
      <c r="M74" s="281"/>
      <c r="N74" s="281"/>
      <c r="O74" s="281"/>
      <c r="P74" s="282"/>
    </row>
    <row r="75" spans="1:16" ht="6" customHeight="1">
      <c r="A75" s="287"/>
      <c r="B75" s="281"/>
      <c r="C75" s="281"/>
      <c r="D75" s="281"/>
      <c r="E75" s="281"/>
      <c r="F75" s="281"/>
      <c r="G75" s="281"/>
      <c r="H75" s="281"/>
      <c r="I75" s="281"/>
      <c r="J75" s="281"/>
      <c r="K75" s="281"/>
      <c r="L75" s="281"/>
      <c r="M75" s="281"/>
      <c r="N75" s="281"/>
      <c r="O75" s="281"/>
      <c r="P75" s="282"/>
    </row>
    <row r="76" spans="1:16" ht="3" customHeight="1">
      <c r="A76" s="287"/>
      <c r="B76" s="281"/>
      <c r="C76" s="281"/>
      <c r="D76" s="281"/>
      <c r="E76" s="281"/>
      <c r="F76" s="281"/>
      <c r="G76" s="281"/>
      <c r="H76" s="281"/>
      <c r="I76" s="281"/>
      <c r="J76" s="281"/>
      <c r="K76" s="281"/>
      <c r="L76" s="281"/>
      <c r="M76" s="281"/>
      <c r="N76" s="281"/>
      <c r="O76" s="281"/>
      <c r="P76" s="282"/>
    </row>
    <row r="77" spans="1:16" ht="17.25" customHeight="1">
      <c r="A77" s="287"/>
      <c r="B77" s="281"/>
      <c r="C77" s="281"/>
      <c r="D77" s="281"/>
      <c r="E77" s="281"/>
      <c r="F77" s="281"/>
      <c r="G77" s="281"/>
      <c r="H77" s="281"/>
      <c r="I77" s="281"/>
      <c r="J77" s="281"/>
      <c r="K77" s="281"/>
      <c r="L77" s="281"/>
      <c r="M77" s="281"/>
      <c r="N77" s="281"/>
      <c r="O77" s="281"/>
      <c r="P77" s="282"/>
    </row>
    <row r="78" spans="1:16" ht="2.25" customHeight="1">
      <c r="A78" s="287"/>
      <c r="B78" s="281"/>
      <c r="C78" s="281"/>
      <c r="D78" s="281"/>
      <c r="E78" s="281"/>
      <c r="F78" s="281"/>
      <c r="G78" s="281"/>
      <c r="H78" s="281"/>
      <c r="I78" s="281"/>
      <c r="J78" s="281"/>
      <c r="K78" s="281"/>
      <c r="L78" s="281"/>
      <c r="M78" s="281"/>
      <c r="N78" s="281"/>
      <c r="O78" s="281"/>
      <c r="P78" s="282"/>
    </row>
    <row r="79" spans="1:16" ht="26.25" customHeight="1">
      <c r="A79" s="270"/>
      <c r="B79" s="271"/>
      <c r="C79" s="271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283"/>
    </row>
    <row r="80" spans="1:16" ht="51" customHeight="1">
      <c r="A80" s="198" t="s">
        <v>211</v>
      </c>
      <c r="B80" s="68" t="s">
        <v>546</v>
      </c>
      <c r="C80" s="68" t="s">
        <v>502</v>
      </c>
      <c r="D80" s="133" t="s">
        <v>507</v>
      </c>
      <c r="E80" s="68" t="s">
        <v>37</v>
      </c>
      <c r="F80" s="88" t="s">
        <v>488</v>
      </c>
      <c r="G80" s="68">
        <f>21+14+13</f>
        <v>48</v>
      </c>
      <c r="H80" s="8">
        <v>2</v>
      </c>
      <c r="I80" s="88" t="s">
        <v>567</v>
      </c>
      <c r="J80" s="68" t="s">
        <v>1017</v>
      </c>
      <c r="K80" s="68" t="s">
        <v>598</v>
      </c>
      <c r="L80" s="68"/>
      <c r="M80" s="68"/>
      <c r="N80" s="68"/>
      <c r="O80" s="68"/>
      <c r="P80" s="68"/>
    </row>
    <row r="81" spans="1:16" ht="51" customHeight="1">
      <c r="A81" s="172" t="s">
        <v>211</v>
      </c>
      <c r="B81" s="68" t="s">
        <v>455</v>
      </c>
      <c r="C81" s="68" t="s">
        <v>503</v>
      </c>
      <c r="D81" s="133" t="s">
        <v>200</v>
      </c>
      <c r="E81" s="68" t="s">
        <v>37</v>
      </c>
      <c r="F81" s="88" t="s">
        <v>470</v>
      </c>
      <c r="G81" s="68">
        <f>21+14</f>
        <v>35</v>
      </c>
      <c r="H81" s="8">
        <v>3</v>
      </c>
      <c r="I81" s="88" t="s">
        <v>570</v>
      </c>
      <c r="J81" s="68" t="s">
        <v>605</v>
      </c>
      <c r="K81" s="68"/>
      <c r="L81" s="68"/>
      <c r="M81" s="68"/>
      <c r="N81" s="68"/>
      <c r="O81" s="68"/>
      <c r="P81" s="68" t="s">
        <v>593</v>
      </c>
    </row>
    <row r="82" spans="1:16" ht="51" customHeight="1">
      <c r="A82" s="172" t="s">
        <v>211</v>
      </c>
      <c r="B82" s="68" t="s">
        <v>1016</v>
      </c>
      <c r="C82" s="68" t="s">
        <v>201</v>
      </c>
      <c r="D82" s="133" t="s">
        <v>400</v>
      </c>
      <c r="E82" s="68" t="s">
        <v>37</v>
      </c>
      <c r="F82" s="88" t="s">
        <v>615</v>
      </c>
      <c r="G82" s="68">
        <v>27</v>
      </c>
      <c r="H82" s="8">
        <v>3</v>
      </c>
      <c r="I82" s="88" t="s">
        <v>794</v>
      </c>
      <c r="J82" s="68" t="s">
        <v>1020</v>
      </c>
      <c r="K82" s="68"/>
      <c r="L82" s="68"/>
      <c r="M82" s="68"/>
      <c r="N82" s="68" t="s">
        <v>38</v>
      </c>
      <c r="O82" s="68"/>
      <c r="P82" s="68"/>
    </row>
    <row r="83" spans="1:16" ht="51" customHeight="1">
      <c r="A83" s="172" t="s">
        <v>211</v>
      </c>
      <c r="B83" s="68" t="s">
        <v>455</v>
      </c>
      <c r="C83" s="68" t="s">
        <v>202</v>
      </c>
      <c r="D83" s="133" t="s">
        <v>367</v>
      </c>
      <c r="E83" s="68" t="s">
        <v>37</v>
      </c>
      <c r="F83" s="88" t="s">
        <v>786</v>
      </c>
      <c r="G83" s="68">
        <v>29</v>
      </c>
      <c r="H83" s="68">
        <v>2</v>
      </c>
      <c r="I83" s="88" t="s">
        <v>790</v>
      </c>
      <c r="J83" s="68" t="s">
        <v>1022</v>
      </c>
      <c r="K83" s="68" t="s">
        <v>784</v>
      </c>
      <c r="L83" s="68"/>
      <c r="M83" s="68"/>
      <c r="N83" s="68"/>
      <c r="O83" s="68"/>
      <c r="P83" s="68"/>
    </row>
    <row r="84" spans="1:16" ht="51" customHeight="1">
      <c r="A84" s="172" t="s">
        <v>211</v>
      </c>
      <c r="B84" s="68" t="s">
        <v>455</v>
      </c>
      <c r="C84" s="68" t="s">
        <v>203</v>
      </c>
      <c r="D84" s="133" t="s">
        <v>204</v>
      </c>
      <c r="E84" s="68" t="s">
        <v>37</v>
      </c>
      <c r="F84" s="88" t="s">
        <v>616</v>
      </c>
      <c r="G84" s="68">
        <v>26</v>
      </c>
      <c r="H84" s="8">
        <v>3</v>
      </c>
      <c r="I84" s="88" t="s">
        <v>800</v>
      </c>
      <c r="J84" s="68" t="s">
        <v>1022</v>
      </c>
      <c r="K84" s="68"/>
      <c r="L84" s="68"/>
      <c r="M84" s="68">
        <v>2</v>
      </c>
      <c r="N84" s="68"/>
      <c r="O84" s="68">
        <v>1</v>
      </c>
      <c r="P84" s="68"/>
    </row>
    <row r="85" spans="1:16" ht="51" customHeight="1">
      <c r="A85" s="172" t="s">
        <v>211</v>
      </c>
      <c r="B85" s="68" t="s">
        <v>7</v>
      </c>
      <c r="C85" s="68" t="s">
        <v>205</v>
      </c>
      <c r="D85" s="133" t="s">
        <v>206</v>
      </c>
      <c r="E85" s="68" t="s">
        <v>37</v>
      </c>
      <c r="F85" s="88" t="s">
        <v>456</v>
      </c>
      <c r="G85" s="68">
        <v>22</v>
      </c>
      <c r="H85" s="8"/>
      <c r="I85" s="88" t="s">
        <v>571</v>
      </c>
      <c r="J85" s="68" t="s">
        <v>1027</v>
      </c>
      <c r="K85" s="68"/>
      <c r="L85" s="68">
        <v>4</v>
      </c>
      <c r="M85" s="68">
        <v>3</v>
      </c>
      <c r="N85" s="68"/>
      <c r="O85" s="68"/>
      <c r="P85" s="68"/>
    </row>
    <row r="86" spans="1:16" ht="51" customHeight="1">
      <c r="A86" s="172" t="s">
        <v>211</v>
      </c>
      <c r="B86" s="68" t="s">
        <v>7</v>
      </c>
      <c r="C86" s="68" t="s">
        <v>205</v>
      </c>
      <c r="D86" s="133" t="s">
        <v>207</v>
      </c>
      <c r="E86" s="68" t="s">
        <v>37</v>
      </c>
      <c r="F86" s="88" t="s">
        <v>521</v>
      </c>
      <c r="G86" s="68">
        <v>22</v>
      </c>
      <c r="H86" s="8">
        <v>3</v>
      </c>
      <c r="I86" s="88" t="s">
        <v>571</v>
      </c>
      <c r="J86" s="68" t="s">
        <v>605</v>
      </c>
      <c r="K86" s="68"/>
      <c r="L86" s="68"/>
      <c r="M86" s="68"/>
      <c r="N86" s="68"/>
      <c r="O86" s="68">
        <v>3</v>
      </c>
      <c r="P86" s="68"/>
    </row>
    <row r="87" spans="1:16" ht="51" customHeight="1">
      <c r="A87" s="172" t="s">
        <v>211</v>
      </c>
      <c r="B87" s="68" t="s">
        <v>7</v>
      </c>
      <c r="C87" s="68" t="s">
        <v>208</v>
      </c>
      <c r="D87" s="133" t="s">
        <v>209</v>
      </c>
      <c r="E87" s="68" t="s">
        <v>37</v>
      </c>
      <c r="F87" s="88" t="s">
        <v>50</v>
      </c>
      <c r="G87" s="68">
        <v>17</v>
      </c>
      <c r="H87" s="8">
        <v>3</v>
      </c>
      <c r="I87" s="88" t="s">
        <v>522</v>
      </c>
      <c r="J87" s="68" t="s">
        <v>710</v>
      </c>
      <c r="K87" s="68"/>
      <c r="L87" s="68"/>
      <c r="M87" s="68"/>
      <c r="N87" s="68"/>
      <c r="O87" s="68"/>
      <c r="P87" s="68" t="s">
        <v>38</v>
      </c>
    </row>
    <row r="88" spans="1:16" ht="51" customHeight="1">
      <c r="A88" s="172" t="s">
        <v>211</v>
      </c>
      <c r="B88" s="68" t="s">
        <v>7</v>
      </c>
      <c r="C88" s="68" t="s">
        <v>396</v>
      </c>
      <c r="D88" s="133" t="s">
        <v>212</v>
      </c>
      <c r="E88" s="68" t="s">
        <v>37</v>
      </c>
      <c r="F88" s="88" t="s">
        <v>469</v>
      </c>
      <c r="G88" s="68">
        <v>53</v>
      </c>
      <c r="H88" s="8"/>
      <c r="I88" s="88"/>
      <c r="J88" s="68" t="s">
        <v>1019</v>
      </c>
      <c r="K88" s="68">
        <v>4</v>
      </c>
      <c r="L88" s="68">
        <v>1</v>
      </c>
      <c r="M88" s="68"/>
      <c r="N88" s="68"/>
      <c r="O88" s="68"/>
      <c r="P88" s="68"/>
    </row>
    <row r="89" spans="1:16" ht="51" customHeight="1">
      <c r="A89" s="172" t="s">
        <v>211</v>
      </c>
      <c r="B89" s="68" t="s">
        <v>7</v>
      </c>
      <c r="C89" s="68" t="s">
        <v>396</v>
      </c>
      <c r="D89" s="133" t="s">
        <v>213</v>
      </c>
      <c r="E89" s="68" t="s">
        <v>37</v>
      </c>
      <c r="F89" s="88" t="s">
        <v>474</v>
      </c>
      <c r="G89" s="68">
        <v>53</v>
      </c>
      <c r="H89" s="8"/>
      <c r="I89" s="88"/>
      <c r="J89" s="68" t="s">
        <v>605</v>
      </c>
      <c r="K89" s="68"/>
      <c r="L89" s="68"/>
      <c r="M89" s="68"/>
      <c r="N89" s="68" t="s">
        <v>593</v>
      </c>
      <c r="O89" s="68"/>
      <c r="P89" s="68"/>
    </row>
    <row r="90" spans="1:16" ht="51" customHeight="1">
      <c r="A90" s="172" t="s">
        <v>211</v>
      </c>
      <c r="B90" s="68"/>
      <c r="C90" s="68" t="s">
        <v>397</v>
      </c>
      <c r="D90" s="133" t="s">
        <v>214</v>
      </c>
      <c r="E90" s="68" t="s">
        <v>37</v>
      </c>
      <c r="F90" s="88" t="s">
        <v>456</v>
      </c>
      <c r="G90" s="68">
        <v>54</v>
      </c>
      <c r="H90" s="84">
        <v>3</v>
      </c>
      <c r="I90" s="88"/>
      <c r="J90" s="68" t="s">
        <v>1019</v>
      </c>
      <c r="K90" s="68"/>
      <c r="L90" s="68">
        <v>3</v>
      </c>
      <c r="M90" s="68">
        <v>4</v>
      </c>
      <c r="N90" s="68"/>
      <c r="O90" s="68"/>
      <c r="P90" s="68"/>
    </row>
    <row r="91" spans="1:16" ht="51" customHeight="1">
      <c r="A91" s="172" t="s">
        <v>211</v>
      </c>
      <c r="B91" s="68"/>
      <c r="C91" s="68" t="s">
        <v>397</v>
      </c>
      <c r="D91" s="133" t="s">
        <v>216</v>
      </c>
      <c r="E91" s="68" t="s">
        <v>37</v>
      </c>
      <c r="F91" s="88" t="s">
        <v>470</v>
      </c>
      <c r="G91" s="68">
        <v>54</v>
      </c>
      <c r="H91" s="84">
        <v>3</v>
      </c>
      <c r="I91" s="88"/>
      <c r="J91" s="68" t="s">
        <v>613</v>
      </c>
      <c r="K91" s="68"/>
      <c r="L91" s="68"/>
      <c r="M91" s="68"/>
      <c r="N91" s="68"/>
      <c r="O91" s="68" t="s">
        <v>38</v>
      </c>
      <c r="P91" s="68"/>
    </row>
    <row r="92" spans="1:16" ht="51" customHeight="1">
      <c r="A92" s="172" t="s">
        <v>211</v>
      </c>
      <c r="B92" s="68" t="s">
        <v>7</v>
      </c>
      <c r="C92" s="68"/>
      <c r="D92" s="133" t="s">
        <v>471</v>
      </c>
      <c r="E92" s="68" t="s">
        <v>37</v>
      </c>
      <c r="F92" s="88" t="s">
        <v>497</v>
      </c>
      <c r="G92" s="81">
        <v>33</v>
      </c>
      <c r="H92" s="92"/>
      <c r="I92" s="88" t="s">
        <v>522</v>
      </c>
      <c r="J92" s="68" t="s">
        <v>1018</v>
      </c>
      <c r="K92" s="68"/>
      <c r="L92" s="68">
        <v>3</v>
      </c>
      <c r="M92" s="68"/>
      <c r="N92" s="68"/>
      <c r="O92" s="68">
        <v>2</v>
      </c>
      <c r="P92" s="68"/>
    </row>
    <row r="93" spans="1:16" ht="51" customHeight="1">
      <c r="A93" s="172" t="s">
        <v>211</v>
      </c>
      <c r="B93" s="68" t="s">
        <v>7</v>
      </c>
      <c r="C93" s="68"/>
      <c r="D93" s="133" t="s">
        <v>472</v>
      </c>
      <c r="E93" s="68" t="s">
        <v>37</v>
      </c>
      <c r="F93" s="88" t="s">
        <v>470</v>
      </c>
      <c r="G93" s="92"/>
      <c r="H93" s="92"/>
      <c r="I93" s="88"/>
      <c r="J93" s="68" t="s">
        <v>605</v>
      </c>
      <c r="K93" s="68"/>
      <c r="L93" s="68"/>
      <c r="M93" s="68" t="s">
        <v>38</v>
      </c>
      <c r="N93" s="68"/>
      <c r="O93" s="68"/>
      <c r="P93" s="68"/>
    </row>
    <row r="94" spans="1:16" ht="51" customHeight="1">
      <c r="A94" s="172" t="s">
        <v>211</v>
      </c>
      <c r="B94" s="68" t="s">
        <v>7</v>
      </c>
      <c r="C94" s="68"/>
      <c r="D94" s="133" t="s">
        <v>393</v>
      </c>
      <c r="E94" s="68" t="s">
        <v>37</v>
      </c>
      <c r="F94" s="88" t="s">
        <v>1030</v>
      </c>
      <c r="G94" s="81">
        <v>40</v>
      </c>
      <c r="H94" s="92"/>
      <c r="I94" s="88" t="s">
        <v>582</v>
      </c>
      <c r="J94" s="88" t="s">
        <v>1017</v>
      </c>
      <c r="K94" s="68">
        <v>1</v>
      </c>
      <c r="L94" s="68">
        <v>2</v>
      </c>
      <c r="M94" s="68"/>
      <c r="N94" s="68"/>
      <c r="O94" s="68"/>
      <c r="P94" s="68"/>
    </row>
    <row r="95" spans="1:16" ht="51" customHeight="1">
      <c r="A95" s="172" t="s">
        <v>211</v>
      </c>
      <c r="B95" s="68" t="s">
        <v>7</v>
      </c>
      <c r="C95" s="68" t="s">
        <v>227</v>
      </c>
      <c r="D95" s="133" t="s">
        <v>228</v>
      </c>
      <c r="E95" s="68" t="s">
        <v>37</v>
      </c>
      <c r="F95" s="88" t="s">
        <v>617</v>
      </c>
      <c r="G95" s="81">
        <v>27</v>
      </c>
      <c r="H95" s="8">
        <v>3</v>
      </c>
      <c r="I95" s="88" t="s">
        <v>803</v>
      </c>
      <c r="J95" s="68" t="s">
        <v>1027</v>
      </c>
      <c r="K95" s="68"/>
      <c r="L95" s="68">
        <v>1</v>
      </c>
      <c r="M95" s="68"/>
      <c r="N95" s="68"/>
      <c r="O95" s="68">
        <v>1</v>
      </c>
      <c r="P95" s="68"/>
    </row>
    <row r="96" spans="1:16" ht="51" customHeight="1">
      <c r="A96" s="172" t="s">
        <v>211</v>
      </c>
      <c r="B96" s="68"/>
      <c r="C96" s="68"/>
      <c r="D96" s="133" t="s">
        <v>603</v>
      </c>
      <c r="E96" s="68" t="s">
        <v>37</v>
      </c>
      <c r="F96" s="88" t="s">
        <v>495</v>
      </c>
      <c r="G96" s="81">
        <v>37</v>
      </c>
      <c r="H96" s="82">
        <v>2</v>
      </c>
      <c r="I96" s="88" t="s">
        <v>797</v>
      </c>
      <c r="J96" s="68" t="s">
        <v>1018</v>
      </c>
      <c r="K96" s="68">
        <v>4</v>
      </c>
      <c r="L96" s="68"/>
      <c r="M96" s="68"/>
      <c r="N96" s="68"/>
      <c r="O96" s="68"/>
      <c r="P96" s="68"/>
    </row>
    <row r="97" spans="1:16" ht="51" customHeight="1">
      <c r="A97" s="172" t="s">
        <v>211</v>
      </c>
      <c r="B97" s="68"/>
      <c r="C97" s="68"/>
      <c r="D97" s="133" t="s">
        <v>194</v>
      </c>
      <c r="E97" s="68" t="s">
        <v>37</v>
      </c>
      <c r="F97" s="88" t="s">
        <v>521</v>
      </c>
      <c r="G97" s="81">
        <v>37</v>
      </c>
      <c r="H97" s="8">
        <v>3</v>
      </c>
      <c r="I97" s="88" t="s">
        <v>797</v>
      </c>
      <c r="J97" s="68" t="s">
        <v>588</v>
      </c>
      <c r="K97" s="68"/>
      <c r="L97" s="68"/>
      <c r="M97" s="68"/>
      <c r="N97" s="68" t="s">
        <v>593</v>
      </c>
      <c r="O97" s="68"/>
      <c r="P97" s="68"/>
    </row>
    <row r="98" spans="1:16" ht="26.25" customHeight="1">
      <c r="A98" s="264" t="s">
        <v>218</v>
      </c>
      <c r="B98" s="265"/>
      <c r="C98" s="265"/>
      <c r="D98" s="265"/>
      <c r="E98" s="265"/>
      <c r="F98" s="265"/>
      <c r="G98" s="265"/>
      <c r="H98" s="265"/>
      <c r="I98" s="265"/>
      <c r="J98" s="265"/>
      <c r="K98" s="265"/>
      <c r="L98" s="265"/>
      <c r="M98" s="265"/>
      <c r="N98" s="265"/>
      <c r="O98" s="265"/>
      <c r="P98" s="286"/>
    </row>
    <row r="99" spans="1:16" ht="26.25" customHeight="1">
      <c r="A99" s="287"/>
      <c r="B99" s="281"/>
      <c r="C99" s="281"/>
      <c r="D99" s="281"/>
      <c r="E99" s="281"/>
      <c r="F99" s="281"/>
      <c r="G99" s="281"/>
      <c r="H99" s="281"/>
      <c r="I99" s="281"/>
      <c r="J99" s="281"/>
      <c r="K99" s="281"/>
      <c r="L99" s="281"/>
      <c r="M99" s="281"/>
      <c r="N99" s="281"/>
      <c r="O99" s="281"/>
      <c r="P99" s="282"/>
    </row>
    <row r="100" spans="1:16" ht="9" customHeight="1">
      <c r="A100" s="270"/>
      <c r="B100" s="271"/>
      <c r="C100" s="271"/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283"/>
    </row>
    <row r="101" spans="1:16" ht="51" customHeight="1">
      <c r="A101" s="196" t="s">
        <v>219</v>
      </c>
      <c r="B101" s="68" t="s">
        <v>7</v>
      </c>
      <c r="C101" s="68" t="s">
        <v>396</v>
      </c>
      <c r="D101" s="134" t="s">
        <v>212</v>
      </c>
      <c r="E101" s="68" t="s">
        <v>37</v>
      </c>
      <c r="F101" s="88" t="s">
        <v>469</v>
      </c>
      <c r="G101" s="68">
        <v>53</v>
      </c>
      <c r="H101" s="83">
        <v>2</v>
      </c>
      <c r="I101" s="88" t="s">
        <v>519</v>
      </c>
      <c r="J101" s="68" t="s">
        <v>1019</v>
      </c>
      <c r="K101" s="68">
        <v>4</v>
      </c>
      <c r="L101" s="68">
        <v>1</v>
      </c>
      <c r="M101" s="68"/>
      <c r="N101" s="68"/>
      <c r="O101" s="68"/>
      <c r="P101" s="68"/>
    </row>
    <row r="102" spans="1:16" ht="51" customHeight="1">
      <c r="A102" s="190" t="s">
        <v>219</v>
      </c>
      <c r="B102" s="68" t="s">
        <v>7</v>
      </c>
      <c r="C102" s="68" t="s">
        <v>396</v>
      </c>
      <c r="D102" s="134" t="s">
        <v>213</v>
      </c>
      <c r="E102" s="68" t="s">
        <v>37</v>
      </c>
      <c r="F102" s="88" t="s">
        <v>474</v>
      </c>
      <c r="G102" s="68">
        <v>53</v>
      </c>
      <c r="H102" s="83">
        <v>3</v>
      </c>
      <c r="I102" s="88" t="s">
        <v>519</v>
      </c>
      <c r="J102" s="68" t="s">
        <v>605</v>
      </c>
      <c r="K102" s="68"/>
      <c r="L102" s="68"/>
      <c r="M102" s="68"/>
      <c r="N102" s="68" t="s">
        <v>593</v>
      </c>
      <c r="O102" s="68"/>
      <c r="P102" s="68"/>
    </row>
    <row r="103" spans="1:16" ht="48" customHeight="1">
      <c r="A103" s="190" t="s">
        <v>219</v>
      </c>
      <c r="B103" s="68"/>
      <c r="C103" s="68" t="s">
        <v>201</v>
      </c>
      <c r="D103" s="134" t="s">
        <v>400</v>
      </c>
      <c r="E103" s="68" t="s">
        <v>37</v>
      </c>
      <c r="F103" s="88" t="s">
        <v>615</v>
      </c>
      <c r="G103" s="68">
        <v>48</v>
      </c>
      <c r="H103" s="83">
        <v>3</v>
      </c>
      <c r="I103" s="88">
        <v>9</v>
      </c>
      <c r="J103" s="68" t="s">
        <v>1018</v>
      </c>
      <c r="K103" s="68" t="s">
        <v>38</v>
      </c>
      <c r="L103" s="68"/>
      <c r="M103" s="68"/>
      <c r="N103" s="68"/>
      <c r="O103" s="68"/>
      <c r="P103" s="68"/>
    </row>
    <row r="104" spans="1:16" ht="48" customHeight="1">
      <c r="A104" s="190" t="s">
        <v>219</v>
      </c>
      <c r="B104" s="68" t="s">
        <v>7</v>
      </c>
      <c r="C104" s="68" t="s">
        <v>397</v>
      </c>
      <c r="D104" s="134" t="s">
        <v>214</v>
      </c>
      <c r="E104" s="68" t="s">
        <v>37</v>
      </c>
      <c r="F104" s="88" t="s">
        <v>456</v>
      </c>
      <c r="G104" s="68">
        <v>54</v>
      </c>
      <c r="H104" s="84">
        <v>3</v>
      </c>
      <c r="I104" s="88" t="s">
        <v>517</v>
      </c>
      <c r="J104" s="68" t="s">
        <v>1019</v>
      </c>
      <c r="K104" s="68"/>
      <c r="L104" s="68">
        <v>3</v>
      </c>
      <c r="M104" s="68">
        <v>4</v>
      </c>
      <c r="N104" s="68"/>
      <c r="O104" s="68"/>
      <c r="P104" s="68"/>
    </row>
    <row r="105" spans="1:16" ht="51" customHeight="1">
      <c r="A105" s="190" t="s">
        <v>229</v>
      </c>
      <c r="B105" s="68"/>
      <c r="C105" s="68" t="s">
        <v>397</v>
      </c>
      <c r="D105" s="134" t="s">
        <v>216</v>
      </c>
      <c r="E105" s="68" t="s">
        <v>37</v>
      </c>
      <c r="F105" s="88" t="s">
        <v>470</v>
      </c>
      <c r="G105" s="68">
        <v>54</v>
      </c>
      <c r="H105" s="84">
        <v>3</v>
      </c>
      <c r="I105" s="88" t="s">
        <v>517</v>
      </c>
      <c r="J105" s="68" t="s">
        <v>613</v>
      </c>
      <c r="K105" s="68"/>
      <c r="L105" s="68"/>
      <c r="M105" s="68"/>
      <c r="N105" s="68"/>
      <c r="O105" s="68" t="s">
        <v>38</v>
      </c>
      <c r="P105" s="68"/>
    </row>
    <row r="106" spans="1:16" ht="51" customHeight="1">
      <c r="A106" s="190" t="s">
        <v>229</v>
      </c>
      <c r="B106" s="68"/>
      <c r="C106" s="68" t="s">
        <v>398</v>
      </c>
      <c r="D106" s="134" t="s">
        <v>395</v>
      </c>
      <c r="E106" s="68" t="s">
        <v>37</v>
      </c>
      <c r="F106" s="88" t="s">
        <v>495</v>
      </c>
      <c r="G106" s="68">
        <v>52</v>
      </c>
      <c r="H106" s="84">
        <v>3</v>
      </c>
      <c r="I106" s="88">
        <v>9</v>
      </c>
      <c r="J106" s="68" t="s">
        <v>1019</v>
      </c>
      <c r="K106" s="68">
        <v>3</v>
      </c>
      <c r="L106" s="68"/>
      <c r="M106" s="68">
        <v>1</v>
      </c>
      <c r="N106" s="68"/>
      <c r="O106" s="68"/>
      <c r="P106" s="68"/>
    </row>
    <row r="107" spans="1:16" ht="51" customHeight="1">
      <c r="A107" s="190" t="s">
        <v>229</v>
      </c>
      <c r="B107" s="68"/>
      <c r="C107" s="68" t="s">
        <v>398</v>
      </c>
      <c r="D107" s="134" t="s">
        <v>399</v>
      </c>
      <c r="E107" s="68" t="s">
        <v>37</v>
      </c>
      <c r="F107" s="88" t="s">
        <v>521</v>
      </c>
      <c r="G107" s="68">
        <v>52</v>
      </c>
      <c r="H107" s="84">
        <v>3</v>
      </c>
      <c r="I107" s="88">
        <v>9</v>
      </c>
      <c r="J107" s="68" t="s">
        <v>588</v>
      </c>
      <c r="K107" s="68"/>
      <c r="L107" s="68"/>
      <c r="M107" s="68"/>
      <c r="N107" s="68" t="s">
        <v>38</v>
      </c>
      <c r="O107" s="68"/>
      <c r="P107" s="68"/>
    </row>
    <row r="108" spans="1:16" ht="51" customHeight="1">
      <c r="A108" s="190" t="s">
        <v>229</v>
      </c>
      <c r="B108" s="68" t="s">
        <v>7</v>
      </c>
      <c r="C108" s="68" t="s">
        <v>205</v>
      </c>
      <c r="D108" s="134" t="s">
        <v>206</v>
      </c>
      <c r="E108" s="68" t="s">
        <v>37</v>
      </c>
      <c r="F108" s="88" t="s">
        <v>456</v>
      </c>
      <c r="G108" s="68">
        <v>22</v>
      </c>
      <c r="H108" s="8"/>
      <c r="I108" s="88" t="s">
        <v>1026</v>
      </c>
      <c r="J108" s="68" t="s">
        <v>1027</v>
      </c>
      <c r="K108" s="68"/>
      <c r="L108" s="68">
        <v>4</v>
      </c>
      <c r="M108" s="68">
        <v>3</v>
      </c>
      <c r="N108" s="68"/>
      <c r="O108" s="68"/>
      <c r="P108" s="68"/>
    </row>
    <row r="109" spans="1:16" ht="51" customHeight="1">
      <c r="A109" s="190" t="s">
        <v>229</v>
      </c>
      <c r="B109" s="68"/>
      <c r="C109" s="68"/>
      <c r="D109" s="134" t="s">
        <v>207</v>
      </c>
      <c r="E109" s="68" t="s">
        <v>37</v>
      </c>
      <c r="F109" s="88" t="s">
        <v>521</v>
      </c>
      <c r="G109" s="68"/>
      <c r="H109" s="8"/>
      <c r="I109" s="88"/>
      <c r="J109" s="68" t="s">
        <v>605</v>
      </c>
      <c r="K109" s="68"/>
      <c r="L109" s="68"/>
      <c r="M109" s="68"/>
      <c r="N109" s="68"/>
      <c r="O109" s="68">
        <v>3</v>
      </c>
      <c r="P109" s="68"/>
    </row>
    <row r="110" spans="1:16" ht="51" customHeight="1">
      <c r="A110" s="190" t="s">
        <v>229</v>
      </c>
      <c r="B110" s="68" t="s">
        <v>7</v>
      </c>
      <c r="C110" s="68" t="s">
        <v>227</v>
      </c>
      <c r="D110" s="134" t="s">
        <v>228</v>
      </c>
      <c r="E110" s="68" t="s">
        <v>37</v>
      </c>
      <c r="F110" s="88" t="s">
        <v>617</v>
      </c>
      <c r="G110" s="81">
        <v>27</v>
      </c>
      <c r="H110" s="8">
        <v>3</v>
      </c>
      <c r="I110" s="88" t="s">
        <v>804</v>
      </c>
      <c r="J110" s="68" t="s">
        <v>1027</v>
      </c>
      <c r="K110" s="68"/>
      <c r="L110" s="68">
        <v>1</v>
      </c>
      <c r="M110" s="68"/>
      <c r="N110" s="68"/>
      <c r="O110" s="68">
        <v>1</v>
      </c>
      <c r="P110" s="68"/>
    </row>
    <row r="111" spans="1:16" ht="51" customHeight="1">
      <c r="A111" s="190" t="s">
        <v>229</v>
      </c>
      <c r="B111" s="68" t="s">
        <v>546</v>
      </c>
      <c r="C111" s="68" t="s">
        <v>502</v>
      </c>
      <c r="D111" s="134" t="s">
        <v>507</v>
      </c>
      <c r="E111" s="68" t="s">
        <v>37</v>
      </c>
      <c r="F111" s="88" t="s">
        <v>488</v>
      </c>
      <c r="G111" s="68">
        <f>21+14+13</f>
        <v>48</v>
      </c>
      <c r="H111" s="8"/>
      <c r="I111" s="88"/>
      <c r="J111" s="68" t="s">
        <v>1017</v>
      </c>
      <c r="K111" s="68" t="s">
        <v>598</v>
      </c>
      <c r="L111" s="68"/>
      <c r="M111" s="68"/>
      <c r="N111" s="68"/>
      <c r="O111" s="68"/>
      <c r="P111" s="68"/>
    </row>
    <row r="112" spans="1:16" ht="51" customHeight="1">
      <c r="A112" s="190" t="s">
        <v>229</v>
      </c>
      <c r="B112" s="68" t="s">
        <v>455</v>
      </c>
      <c r="C112" s="68" t="s">
        <v>503</v>
      </c>
      <c r="D112" s="134" t="s">
        <v>200</v>
      </c>
      <c r="E112" s="68" t="s">
        <v>37</v>
      </c>
      <c r="F112" s="88" t="s">
        <v>470</v>
      </c>
      <c r="G112" s="68"/>
      <c r="H112" s="8"/>
      <c r="I112" s="88"/>
      <c r="J112" s="68" t="s">
        <v>605</v>
      </c>
      <c r="K112" s="68"/>
      <c r="L112" s="68"/>
      <c r="M112" s="68"/>
      <c r="N112" s="68"/>
      <c r="O112" s="68"/>
      <c r="P112" s="68" t="s">
        <v>593</v>
      </c>
    </row>
    <row r="113" spans="1:16" ht="51" customHeight="1">
      <c r="A113" s="190" t="s">
        <v>229</v>
      </c>
      <c r="B113" s="68" t="s">
        <v>7</v>
      </c>
      <c r="C113" s="68"/>
      <c r="D113" s="134" t="s">
        <v>393</v>
      </c>
      <c r="E113" s="68" t="s">
        <v>37</v>
      </c>
      <c r="F113" s="88" t="s">
        <v>1030</v>
      </c>
      <c r="G113" s="81">
        <v>40</v>
      </c>
      <c r="H113" s="8"/>
      <c r="I113" s="88" t="s">
        <v>517</v>
      </c>
      <c r="J113" s="88" t="s">
        <v>1017</v>
      </c>
      <c r="K113" s="68">
        <v>1</v>
      </c>
      <c r="L113" s="68">
        <v>2</v>
      </c>
      <c r="M113" s="68"/>
      <c r="N113" s="68"/>
      <c r="O113" s="68"/>
      <c r="P113" s="68"/>
    </row>
    <row r="114" spans="1:16" ht="47.25" customHeight="1">
      <c r="A114" s="264" t="s">
        <v>387</v>
      </c>
      <c r="B114" s="265"/>
      <c r="C114" s="265"/>
      <c r="D114" s="265"/>
      <c r="E114" s="265"/>
      <c r="F114" s="265"/>
      <c r="G114" s="265"/>
      <c r="H114" s="265"/>
      <c r="I114" s="265"/>
      <c r="J114" s="265"/>
      <c r="K114" s="265"/>
      <c r="L114" s="265"/>
      <c r="M114" s="265"/>
      <c r="N114" s="265"/>
      <c r="O114" s="265"/>
      <c r="P114" s="286"/>
    </row>
    <row r="115" spans="1:16" ht="9.75" customHeight="1">
      <c r="A115" s="287"/>
      <c r="B115" s="281"/>
      <c r="C115" s="281"/>
      <c r="D115" s="281"/>
      <c r="E115" s="281"/>
      <c r="F115" s="281"/>
      <c r="G115" s="281"/>
      <c r="H115" s="281"/>
      <c r="I115" s="281"/>
      <c r="J115" s="281"/>
      <c r="K115" s="281"/>
      <c r="L115" s="281"/>
      <c r="M115" s="281"/>
      <c r="N115" s="281"/>
      <c r="O115" s="281"/>
      <c r="P115" s="282"/>
    </row>
    <row r="116" spans="1:16" ht="7.5" customHeight="1">
      <c r="A116" s="270"/>
      <c r="B116" s="271"/>
      <c r="C116" s="271"/>
      <c r="D116" s="271"/>
      <c r="E116" s="271"/>
      <c r="F116" s="271"/>
      <c r="G116" s="271"/>
      <c r="H116" s="281"/>
      <c r="I116" s="271"/>
      <c r="J116" s="271"/>
      <c r="K116" s="271"/>
      <c r="L116" s="271"/>
      <c r="M116" s="271"/>
      <c r="N116" s="271"/>
      <c r="O116" s="271"/>
      <c r="P116" s="283"/>
    </row>
    <row r="117" spans="1:16" ht="51" customHeight="1">
      <c r="A117" s="73" t="s">
        <v>231</v>
      </c>
      <c r="B117" s="68" t="s">
        <v>8</v>
      </c>
      <c r="C117" s="68" t="s">
        <v>220</v>
      </c>
      <c r="D117" s="135" t="s">
        <v>221</v>
      </c>
      <c r="E117" s="68" t="s">
        <v>37</v>
      </c>
      <c r="F117" s="88" t="s">
        <v>659</v>
      </c>
      <c r="G117" s="81">
        <v>34</v>
      </c>
      <c r="H117" s="8">
        <v>3</v>
      </c>
      <c r="I117" s="88" t="s">
        <v>798</v>
      </c>
      <c r="J117" s="68" t="s">
        <v>1022</v>
      </c>
      <c r="K117" s="181"/>
      <c r="L117" s="181"/>
      <c r="M117" s="181">
        <v>4</v>
      </c>
      <c r="N117" s="181">
        <v>3</v>
      </c>
      <c r="O117" s="181"/>
      <c r="P117" s="181"/>
    </row>
    <row r="118" spans="1:16" ht="51" customHeight="1">
      <c r="A118" s="1" t="s">
        <v>231</v>
      </c>
      <c r="B118" s="68" t="s">
        <v>8</v>
      </c>
      <c r="C118" s="68" t="s">
        <v>222</v>
      </c>
      <c r="D118" s="135" t="s">
        <v>223</v>
      </c>
      <c r="E118" s="68" t="s">
        <v>37</v>
      </c>
      <c r="F118" s="88" t="s">
        <v>659</v>
      </c>
      <c r="G118" s="81">
        <v>34</v>
      </c>
      <c r="H118" s="8">
        <v>3</v>
      </c>
      <c r="I118" s="88" t="s">
        <v>798</v>
      </c>
      <c r="J118" s="68" t="s">
        <v>613</v>
      </c>
      <c r="K118" s="181"/>
      <c r="L118" s="181"/>
      <c r="M118" s="181"/>
      <c r="N118" s="181" t="s">
        <v>38</v>
      </c>
      <c r="O118" s="181"/>
      <c r="P118" s="181"/>
    </row>
    <row r="119" spans="1:16" ht="51" customHeight="1">
      <c r="A119" s="68" t="s">
        <v>231</v>
      </c>
      <c r="B119" s="68" t="s">
        <v>682</v>
      </c>
      <c r="C119" s="68" t="s">
        <v>224</v>
      </c>
      <c r="D119" s="135" t="s">
        <v>225</v>
      </c>
      <c r="E119" s="68" t="s">
        <v>37</v>
      </c>
      <c r="F119" s="88" t="s">
        <v>488</v>
      </c>
      <c r="G119" s="81">
        <f>24+11</f>
        <v>35</v>
      </c>
      <c r="H119" s="8">
        <v>2</v>
      </c>
      <c r="I119" s="88" t="s">
        <v>679</v>
      </c>
      <c r="J119" s="88" t="s">
        <v>1017</v>
      </c>
      <c r="K119" s="68"/>
      <c r="L119" s="68" t="s">
        <v>593</v>
      </c>
      <c r="M119" s="68"/>
      <c r="N119" s="68"/>
      <c r="O119" s="68"/>
      <c r="P119" s="68"/>
    </row>
    <row r="120" spans="1:16" ht="51" customHeight="1">
      <c r="A120" s="1" t="s">
        <v>231</v>
      </c>
      <c r="B120" s="68" t="s">
        <v>683</v>
      </c>
      <c r="C120" s="68" t="s">
        <v>224</v>
      </c>
      <c r="D120" s="135" t="s">
        <v>226</v>
      </c>
      <c r="E120" s="68" t="s">
        <v>37</v>
      </c>
      <c r="F120" s="88" t="s">
        <v>474</v>
      </c>
      <c r="G120" s="81">
        <f>24+11</f>
        <v>35</v>
      </c>
      <c r="H120" s="8">
        <v>3</v>
      </c>
      <c r="I120" s="88" t="s">
        <v>680</v>
      </c>
      <c r="J120" s="68" t="s">
        <v>605</v>
      </c>
      <c r="K120" s="68" t="s">
        <v>38</v>
      </c>
      <c r="L120" s="68"/>
      <c r="M120" s="68"/>
      <c r="N120" s="68"/>
      <c r="O120" s="68"/>
      <c r="P120" s="68"/>
    </row>
    <row r="121" spans="1:16" ht="51" customHeight="1">
      <c r="A121" s="1" t="s">
        <v>231</v>
      </c>
      <c r="B121" s="68" t="s">
        <v>7</v>
      </c>
      <c r="C121" s="68" t="s">
        <v>227</v>
      </c>
      <c r="D121" s="135" t="s">
        <v>228</v>
      </c>
      <c r="E121" s="68" t="s">
        <v>37</v>
      </c>
      <c r="F121" s="88" t="s">
        <v>617</v>
      </c>
      <c r="G121" s="81">
        <v>27</v>
      </c>
      <c r="H121" s="8">
        <v>3</v>
      </c>
      <c r="I121" s="88" t="s">
        <v>572</v>
      </c>
      <c r="J121" s="88" t="s">
        <v>1027</v>
      </c>
      <c r="K121" s="68"/>
      <c r="L121" s="68" t="s">
        <v>38</v>
      </c>
      <c r="M121" s="68"/>
      <c r="N121" s="68"/>
      <c r="O121" s="68">
        <v>1</v>
      </c>
      <c r="P121" s="68"/>
    </row>
    <row r="122" spans="1:16" ht="51" customHeight="1">
      <c r="A122" s="1" t="s">
        <v>231</v>
      </c>
      <c r="B122" s="68" t="s">
        <v>8</v>
      </c>
      <c r="C122" s="68" t="s">
        <v>106</v>
      </c>
      <c r="D122" s="135" t="s">
        <v>230</v>
      </c>
      <c r="E122" s="68" t="s">
        <v>37</v>
      </c>
      <c r="F122" s="88" t="s">
        <v>621</v>
      </c>
      <c r="G122" s="81">
        <v>35</v>
      </c>
      <c r="H122" s="8">
        <v>3</v>
      </c>
      <c r="I122" s="88" t="s">
        <v>981</v>
      </c>
      <c r="J122" s="68" t="s">
        <v>1020</v>
      </c>
      <c r="K122" s="68">
        <v>3</v>
      </c>
      <c r="L122" s="68"/>
      <c r="M122" s="68">
        <v>1</v>
      </c>
      <c r="N122" s="68"/>
      <c r="O122" s="68"/>
      <c r="P122" s="68"/>
    </row>
    <row r="123" spans="1:16" ht="75" customHeight="1">
      <c r="A123" s="1" t="s">
        <v>231</v>
      </c>
      <c r="B123" s="68" t="s">
        <v>7</v>
      </c>
      <c r="C123" s="68" t="s">
        <v>48</v>
      </c>
      <c r="D123" s="135" t="s">
        <v>49</v>
      </c>
      <c r="E123" s="68" t="s">
        <v>37</v>
      </c>
      <c r="F123" s="88" t="s">
        <v>50</v>
      </c>
      <c r="G123" s="81">
        <v>26</v>
      </c>
      <c r="H123" s="8">
        <v>3</v>
      </c>
      <c r="I123" s="88" t="s">
        <v>573</v>
      </c>
      <c r="J123" s="68" t="s">
        <v>1022</v>
      </c>
      <c r="K123" s="68"/>
      <c r="L123" s="68"/>
      <c r="M123" s="68">
        <v>3</v>
      </c>
      <c r="N123" s="68">
        <v>4</v>
      </c>
      <c r="O123" s="68"/>
      <c r="P123" s="68"/>
    </row>
    <row r="124" spans="1:16" ht="55.5" customHeight="1">
      <c r="A124" s="261" t="s">
        <v>163</v>
      </c>
      <c r="B124" s="262"/>
      <c r="C124" s="262"/>
      <c r="D124" s="262"/>
      <c r="E124" s="262"/>
      <c r="F124" s="262"/>
      <c r="G124" s="262"/>
      <c r="H124" s="292"/>
      <c r="I124" s="262"/>
      <c r="J124" s="262"/>
      <c r="K124" s="262"/>
      <c r="L124" s="262"/>
      <c r="M124" s="262"/>
      <c r="N124" s="262"/>
      <c r="O124" s="262"/>
      <c r="P124" s="263"/>
    </row>
    <row r="125" spans="1:16" ht="26.25" customHeight="1">
      <c r="A125" s="264" t="s">
        <v>236</v>
      </c>
      <c r="B125" s="265"/>
      <c r="C125" s="265"/>
      <c r="D125" s="265"/>
      <c r="E125" s="265"/>
      <c r="F125" s="265"/>
      <c r="G125" s="265"/>
      <c r="H125" s="265"/>
      <c r="I125" s="265"/>
      <c r="J125" s="265"/>
      <c r="K125" s="265"/>
      <c r="L125" s="265"/>
      <c r="M125" s="265"/>
      <c r="N125" s="265"/>
      <c r="O125" s="265"/>
      <c r="P125" s="286"/>
    </row>
    <row r="126" spans="1:16" ht="26.25" customHeight="1">
      <c r="A126" s="270"/>
      <c r="B126" s="271"/>
      <c r="C126" s="271"/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283"/>
    </row>
    <row r="127" spans="1:16" ht="51" customHeight="1">
      <c r="A127" s="73" t="s">
        <v>237</v>
      </c>
      <c r="B127" s="68" t="s">
        <v>8</v>
      </c>
      <c r="C127" s="68" t="s">
        <v>169</v>
      </c>
      <c r="D127" s="128" t="s">
        <v>168</v>
      </c>
      <c r="E127" s="68" t="s">
        <v>235</v>
      </c>
      <c r="F127" s="88" t="s">
        <v>452</v>
      </c>
      <c r="G127" s="68">
        <f>22+17</f>
        <v>39</v>
      </c>
      <c r="H127" s="8">
        <v>2</v>
      </c>
      <c r="I127" s="88" t="s">
        <v>538</v>
      </c>
      <c r="J127" s="68" t="s">
        <v>1023</v>
      </c>
      <c r="K127" s="68">
        <v>1</v>
      </c>
      <c r="L127" s="68"/>
      <c r="M127" s="68"/>
      <c r="N127" s="68">
        <v>4</v>
      </c>
      <c r="O127" s="68"/>
      <c r="P127" s="68"/>
    </row>
    <row r="128" spans="1:16" ht="51" customHeight="1">
      <c r="A128" s="1" t="s">
        <v>386</v>
      </c>
      <c r="B128" s="68" t="s">
        <v>8</v>
      </c>
      <c r="C128" s="68" t="s">
        <v>169</v>
      </c>
      <c r="D128" s="128" t="s">
        <v>170</v>
      </c>
      <c r="E128" s="68" t="s">
        <v>235</v>
      </c>
      <c r="F128" s="88" t="s">
        <v>474</v>
      </c>
      <c r="G128" s="68">
        <f>22+17</f>
        <v>39</v>
      </c>
      <c r="H128" s="8">
        <v>3</v>
      </c>
      <c r="I128" s="88" t="s">
        <v>538</v>
      </c>
      <c r="J128" s="68" t="s">
        <v>605</v>
      </c>
      <c r="K128" s="68"/>
      <c r="L128" s="68"/>
      <c r="M128" s="68" t="s">
        <v>593</v>
      </c>
      <c r="N128" s="68"/>
      <c r="O128" s="68"/>
      <c r="P128" s="68"/>
    </row>
    <row r="129" spans="1:16" ht="51" customHeight="1">
      <c r="A129" s="1" t="s">
        <v>386</v>
      </c>
      <c r="B129" s="68"/>
      <c r="C129" s="68" t="s">
        <v>171</v>
      </c>
      <c r="D129" s="128" t="s">
        <v>172</v>
      </c>
      <c r="E129" s="100" t="s">
        <v>235</v>
      </c>
      <c r="F129" s="100" t="s">
        <v>453</v>
      </c>
      <c r="G129" s="100">
        <v>28</v>
      </c>
      <c r="H129" s="101">
        <v>3</v>
      </c>
      <c r="I129" s="88" t="s">
        <v>453</v>
      </c>
      <c r="J129" s="100" t="s">
        <v>453</v>
      </c>
      <c r="K129" s="100"/>
      <c r="L129" s="100"/>
      <c r="M129" s="100"/>
      <c r="N129" s="100"/>
      <c r="O129" s="100"/>
      <c r="P129" s="100"/>
    </row>
    <row r="130" spans="1:16" ht="51" customHeight="1">
      <c r="A130" s="1" t="s">
        <v>386</v>
      </c>
      <c r="B130" s="68" t="s">
        <v>7</v>
      </c>
      <c r="C130" s="68" t="s">
        <v>392</v>
      </c>
      <c r="D130" s="128" t="s">
        <v>162</v>
      </c>
      <c r="E130" s="68" t="s">
        <v>235</v>
      </c>
      <c r="F130" s="88" t="s">
        <v>706</v>
      </c>
      <c r="G130" s="68">
        <f>20+26</f>
        <v>46</v>
      </c>
      <c r="H130" s="2">
        <v>3</v>
      </c>
      <c r="I130" s="88" t="s">
        <v>538</v>
      </c>
      <c r="J130" s="68" t="s">
        <v>1020</v>
      </c>
      <c r="K130" s="68">
        <v>2</v>
      </c>
      <c r="L130" s="68"/>
      <c r="M130" s="68"/>
      <c r="N130" s="68">
        <v>3</v>
      </c>
      <c r="O130" s="68"/>
      <c r="P130" s="68"/>
    </row>
    <row r="131" spans="1:16" ht="51" customHeight="1">
      <c r="A131" s="1" t="s">
        <v>386</v>
      </c>
      <c r="B131" s="68" t="s">
        <v>8</v>
      </c>
      <c r="C131" s="68" t="s">
        <v>173</v>
      </c>
      <c r="D131" s="128" t="s">
        <v>174</v>
      </c>
      <c r="E131" s="68" t="s">
        <v>235</v>
      </c>
      <c r="F131" s="88" t="s">
        <v>457</v>
      </c>
      <c r="G131" s="68">
        <f>20+19</f>
        <v>39</v>
      </c>
      <c r="H131" s="68">
        <v>3</v>
      </c>
      <c r="I131" s="88" t="s">
        <v>538</v>
      </c>
      <c r="J131" s="68" t="s">
        <v>1020</v>
      </c>
      <c r="K131" s="68">
        <v>4</v>
      </c>
      <c r="L131" s="68"/>
      <c r="M131" s="68">
        <v>2</v>
      </c>
      <c r="N131" s="68"/>
      <c r="O131" s="68"/>
      <c r="P131" s="68"/>
    </row>
    <row r="132" spans="1:16" ht="51" customHeight="1">
      <c r="A132" s="1" t="s">
        <v>386</v>
      </c>
      <c r="B132" s="68" t="s">
        <v>9</v>
      </c>
      <c r="C132" s="68" t="s">
        <v>525</v>
      </c>
      <c r="D132" s="128" t="s">
        <v>524</v>
      </c>
      <c r="E132" s="68" t="s">
        <v>235</v>
      </c>
      <c r="F132" s="88" t="s">
        <v>456</v>
      </c>
      <c r="G132" s="68">
        <f>21+7</f>
        <v>28</v>
      </c>
      <c r="H132" s="2">
        <v>3</v>
      </c>
      <c r="I132" s="88" t="s">
        <v>529</v>
      </c>
      <c r="J132" s="68" t="s">
        <v>1023</v>
      </c>
      <c r="K132" s="68"/>
      <c r="L132" s="68" t="s">
        <v>38</v>
      </c>
      <c r="M132" s="68"/>
      <c r="N132" s="68"/>
      <c r="O132" s="68"/>
      <c r="P132" s="68"/>
    </row>
    <row r="133" spans="1:16" ht="51" customHeight="1">
      <c r="A133" s="1" t="s">
        <v>386</v>
      </c>
      <c r="B133" s="68" t="s">
        <v>460</v>
      </c>
      <c r="C133" s="66" t="s">
        <v>458</v>
      </c>
      <c r="D133" s="128" t="s">
        <v>293</v>
      </c>
      <c r="E133" s="68" t="s">
        <v>235</v>
      </c>
      <c r="F133" s="88" t="s">
        <v>462</v>
      </c>
      <c r="G133" s="68">
        <f>2+7+7</f>
        <v>16</v>
      </c>
      <c r="H133" s="68">
        <v>3</v>
      </c>
      <c r="I133" s="88" t="s">
        <v>1029</v>
      </c>
      <c r="J133" s="68" t="s">
        <v>1023</v>
      </c>
      <c r="K133" s="68"/>
      <c r="L133" s="68"/>
      <c r="M133" s="68"/>
      <c r="N133" s="68"/>
      <c r="O133" s="68" t="s">
        <v>598</v>
      </c>
      <c r="P133" s="68"/>
    </row>
    <row r="134" spans="1:16" ht="51" customHeight="1">
      <c r="A134" s="1" t="s">
        <v>386</v>
      </c>
      <c r="B134" s="68"/>
      <c r="C134" s="68" t="s">
        <v>175</v>
      </c>
      <c r="D134" s="128" t="s">
        <v>539</v>
      </c>
      <c r="E134" s="68" t="s">
        <v>235</v>
      </c>
      <c r="F134" s="88" t="s">
        <v>469</v>
      </c>
      <c r="G134" s="68">
        <v>21</v>
      </c>
      <c r="H134" s="2">
        <v>3</v>
      </c>
      <c r="I134" s="88">
        <v>5</v>
      </c>
      <c r="J134" s="68" t="s">
        <v>1021</v>
      </c>
      <c r="K134" s="68"/>
      <c r="L134" s="68">
        <v>4</v>
      </c>
      <c r="M134" s="68"/>
      <c r="N134" s="68">
        <v>1</v>
      </c>
      <c r="O134" s="68"/>
      <c r="P134" s="68"/>
    </row>
    <row r="135" spans="1:16" ht="26.25" customHeight="1">
      <c r="A135" s="261" t="s">
        <v>215</v>
      </c>
      <c r="B135" s="262"/>
      <c r="C135" s="262"/>
      <c r="D135" s="262"/>
      <c r="E135" s="262"/>
      <c r="F135" s="262"/>
      <c r="G135" s="262"/>
      <c r="H135" s="262"/>
      <c r="I135" s="262"/>
      <c r="J135" s="262"/>
      <c r="K135" s="262"/>
      <c r="L135" s="262"/>
      <c r="M135" s="262"/>
      <c r="N135" s="262"/>
      <c r="O135" s="262"/>
      <c r="P135" s="263"/>
    </row>
    <row r="136" spans="1:16" ht="15" customHeight="1">
      <c r="A136" s="272"/>
      <c r="B136" s="273"/>
      <c r="C136" s="273"/>
      <c r="D136" s="273"/>
      <c r="E136" s="273"/>
      <c r="F136" s="273"/>
      <c r="G136" s="273"/>
      <c r="H136" s="273"/>
      <c r="I136" s="273"/>
      <c r="J136" s="273"/>
      <c r="K136" s="273"/>
      <c r="L136" s="273"/>
      <c r="M136" s="273"/>
      <c r="N136" s="273"/>
      <c r="O136" s="273"/>
      <c r="P136" s="274"/>
    </row>
    <row r="137" spans="1:16" ht="44.25" customHeight="1">
      <c r="A137" s="284" t="s">
        <v>583</v>
      </c>
      <c r="B137" s="284"/>
      <c r="C137" s="284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</row>
    <row r="138" spans="1:16" ht="19.5" customHeight="1">
      <c r="A138" s="284"/>
      <c r="B138" s="284"/>
      <c r="C138" s="284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</row>
    <row r="139" spans="1:16" ht="54.75" customHeight="1">
      <c r="A139" s="213" t="s">
        <v>586</v>
      </c>
      <c r="B139" s="94" t="s">
        <v>530</v>
      </c>
      <c r="C139" s="93"/>
      <c r="D139" s="136" t="s">
        <v>390</v>
      </c>
      <c r="E139" s="68" t="s">
        <v>37</v>
      </c>
      <c r="F139" s="88" t="s">
        <v>463</v>
      </c>
      <c r="G139" s="68">
        <f>14+10</f>
        <v>24</v>
      </c>
      <c r="H139" s="68">
        <v>3</v>
      </c>
      <c r="I139" s="88" t="s">
        <v>587</v>
      </c>
      <c r="J139" s="68" t="s">
        <v>1018</v>
      </c>
      <c r="K139" s="68">
        <v>3</v>
      </c>
      <c r="L139" s="68"/>
      <c r="M139" s="93"/>
      <c r="N139" s="68"/>
      <c r="O139" s="68">
        <v>3</v>
      </c>
      <c r="P139" s="93"/>
    </row>
    <row r="140" spans="1:16" ht="54.75" customHeight="1">
      <c r="A140" s="190" t="s">
        <v>586</v>
      </c>
      <c r="B140" s="68" t="s">
        <v>530</v>
      </c>
      <c r="C140" s="93"/>
      <c r="D140" s="136" t="s">
        <v>164</v>
      </c>
      <c r="E140" s="68" t="s">
        <v>37</v>
      </c>
      <c r="F140" s="88" t="s">
        <v>454</v>
      </c>
      <c r="G140" s="68">
        <f>14+18</f>
        <v>32</v>
      </c>
      <c r="H140" s="68">
        <v>3</v>
      </c>
      <c r="I140" s="88" t="s">
        <v>587</v>
      </c>
      <c r="J140" s="68" t="s">
        <v>1023</v>
      </c>
      <c r="K140" s="93"/>
      <c r="L140" s="68">
        <v>3</v>
      </c>
      <c r="M140" s="93"/>
      <c r="N140" s="68">
        <v>1</v>
      </c>
      <c r="O140" s="68"/>
      <c r="P140" s="93"/>
    </row>
    <row r="141" spans="1:16" ht="54.75" customHeight="1">
      <c r="A141" s="190" t="s">
        <v>586</v>
      </c>
      <c r="B141" s="68"/>
      <c r="C141" s="93"/>
      <c r="D141" s="136" t="s">
        <v>690</v>
      </c>
      <c r="E141" s="68"/>
      <c r="F141" s="88" t="s">
        <v>521</v>
      </c>
      <c r="G141" s="68"/>
      <c r="H141" s="68"/>
      <c r="I141" s="88" t="s">
        <v>587</v>
      </c>
      <c r="J141" s="68" t="s">
        <v>588</v>
      </c>
      <c r="K141" s="93"/>
      <c r="L141" s="68" t="s">
        <v>38</v>
      </c>
      <c r="M141" s="93"/>
      <c r="N141" s="93"/>
      <c r="O141" s="68"/>
      <c r="P141" s="93"/>
    </row>
    <row r="142" spans="1:16" ht="47.25" customHeight="1">
      <c r="A142" s="190" t="s">
        <v>586</v>
      </c>
      <c r="B142" s="68" t="s">
        <v>688</v>
      </c>
      <c r="C142" s="68" t="s">
        <v>173</v>
      </c>
      <c r="D142" s="136" t="s">
        <v>174</v>
      </c>
      <c r="E142" s="68" t="s">
        <v>37</v>
      </c>
      <c r="F142" s="88" t="s">
        <v>457</v>
      </c>
      <c r="G142" s="68">
        <f>20+19</f>
        <v>39</v>
      </c>
      <c r="H142" s="68">
        <v>3</v>
      </c>
      <c r="I142" s="88" t="s">
        <v>589</v>
      </c>
      <c r="J142" s="68" t="s">
        <v>1020</v>
      </c>
      <c r="K142" s="68">
        <v>4</v>
      </c>
      <c r="L142" s="68"/>
      <c r="M142" s="68">
        <v>2</v>
      </c>
      <c r="N142" s="68"/>
      <c r="O142" s="68"/>
      <c r="P142" s="93"/>
    </row>
    <row r="143" spans="1:16" ht="47.25" customHeight="1">
      <c r="A143" s="190" t="s">
        <v>586</v>
      </c>
      <c r="B143" s="68" t="s">
        <v>530</v>
      </c>
      <c r="C143" s="68" t="s">
        <v>66</v>
      </c>
      <c r="D143" s="136" t="s">
        <v>188</v>
      </c>
      <c r="E143" s="68" t="s">
        <v>37</v>
      </c>
      <c r="F143" s="88" t="s">
        <v>712</v>
      </c>
      <c r="G143" s="68">
        <v>16</v>
      </c>
      <c r="H143" s="68">
        <v>3</v>
      </c>
      <c r="I143" s="88" t="s">
        <v>602</v>
      </c>
      <c r="J143" s="68" t="s">
        <v>1021</v>
      </c>
      <c r="K143" s="94"/>
      <c r="L143" s="68">
        <v>1</v>
      </c>
      <c r="M143" s="68">
        <v>3</v>
      </c>
      <c r="N143" s="68"/>
      <c r="O143" s="68"/>
      <c r="P143" s="93"/>
    </row>
    <row r="144" spans="1:16" ht="47.25" customHeight="1">
      <c r="A144" s="190" t="s">
        <v>586</v>
      </c>
      <c r="B144" s="68" t="s">
        <v>460</v>
      </c>
      <c r="C144" s="68" t="s">
        <v>484</v>
      </c>
      <c r="D144" s="136" t="s">
        <v>197</v>
      </c>
      <c r="E144" s="68" t="s">
        <v>37</v>
      </c>
      <c r="F144" s="88" t="s">
        <v>482</v>
      </c>
      <c r="G144" s="81">
        <f>33+2+3</f>
        <v>38</v>
      </c>
      <c r="H144" s="8">
        <v>3</v>
      </c>
      <c r="I144" s="88" t="s">
        <v>1037</v>
      </c>
      <c r="J144" s="68" t="s">
        <v>1022</v>
      </c>
      <c r="K144" s="68" t="s">
        <v>598</v>
      </c>
      <c r="L144" s="68"/>
      <c r="M144" s="68"/>
      <c r="N144" s="68"/>
      <c r="O144" s="93"/>
      <c r="P144" s="93"/>
    </row>
    <row r="145" spans="1:16" ht="47.25" customHeight="1">
      <c r="A145" s="190" t="s">
        <v>586</v>
      </c>
      <c r="B145" s="68" t="s">
        <v>460</v>
      </c>
      <c r="C145" s="68" t="s">
        <v>1036</v>
      </c>
      <c r="D145" s="136" t="s">
        <v>193</v>
      </c>
      <c r="E145" s="68" t="s">
        <v>37</v>
      </c>
      <c r="F145" s="88" t="s">
        <v>495</v>
      </c>
      <c r="G145" s="68" t="s">
        <v>493</v>
      </c>
      <c r="H145" s="68">
        <v>2</v>
      </c>
      <c r="I145" s="88" t="s">
        <v>1033</v>
      </c>
      <c r="J145" s="68" t="s">
        <v>1021</v>
      </c>
      <c r="K145" s="93"/>
      <c r="L145" s="68"/>
      <c r="M145" s="68"/>
      <c r="N145" s="68" t="s">
        <v>598</v>
      </c>
      <c r="O145" s="93"/>
      <c r="P145" s="93"/>
    </row>
    <row r="146" spans="1:16" ht="51" customHeight="1">
      <c r="A146" s="190" t="s">
        <v>586</v>
      </c>
      <c r="B146" s="93"/>
      <c r="C146" s="93"/>
      <c r="D146" s="136" t="s">
        <v>405</v>
      </c>
      <c r="E146" s="68" t="s">
        <v>37</v>
      </c>
      <c r="F146" s="88" t="s">
        <v>521</v>
      </c>
      <c r="G146" s="68"/>
      <c r="H146" s="93"/>
      <c r="I146" s="88" t="s">
        <v>610</v>
      </c>
      <c r="J146" s="68" t="s">
        <v>588</v>
      </c>
      <c r="K146" s="94" t="s">
        <v>593</v>
      </c>
      <c r="L146" s="93"/>
      <c r="M146" s="93"/>
      <c r="N146" s="68"/>
      <c r="O146" s="93"/>
      <c r="P146" s="93"/>
    </row>
    <row r="147" spans="1:16" ht="51" customHeight="1">
      <c r="A147" s="190" t="s">
        <v>586</v>
      </c>
      <c r="B147" s="93"/>
      <c r="C147" s="93"/>
      <c r="D147" s="136" t="s">
        <v>168</v>
      </c>
      <c r="E147" s="68" t="s">
        <v>37</v>
      </c>
      <c r="F147" s="88" t="s">
        <v>452</v>
      </c>
      <c r="G147" s="68">
        <f>17+22</f>
        <v>39</v>
      </c>
      <c r="H147" s="8">
        <v>2</v>
      </c>
      <c r="I147" s="88"/>
      <c r="J147" s="68" t="s">
        <v>1023</v>
      </c>
      <c r="K147" s="68">
        <v>1</v>
      </c>
      <c r="L147" s="68"/>
      <c r="M147" s="68"/>
      <c r="N147" s="68">
        <v>4</v>
      </c>
      <c r="O147" s="68"/>
      <c r="P147" s="68"/>
    </row>
    <row r="148" spans="1:16" ht="51" customHeight="1">
      <c r="A148" s="190" t="s">
        <v>586</v>
      </c>
      <c r="B148" s="68" t="s">
        <v>688</v>
      </c>
      <c r="C148" s="93"/>
      <c r="D148" s="136" t="s">
        <v>170</v>
      </c>
      <c r="E148" s="68" t="s">
        <v>37</v>
      </c>
      <c r="F148" s="88" t="s">
        <v>474</v>
      </c>
      <c r="G148" s="68">
        <f>17+22</f>
        <v>39</v>
      </c>
      <c r="H148" s="8">
        <v>3</v>
      </c>
      <c r="I148" s="88" t="s">
        <v>589</v>
      </c>
      <c r="J148" s="68" t="s">
        <v>605</v>
      </c>
      <c r="K148" s="68"/>
      <c r="L148" s="68"/>
      <c r="M148" s="68" t="s">
        <v>593</v>
      </c>
      <c r="N148" s="68"/>
      <c r="O148" s="68"/>
      <c r="P148" s="68"/>
    </row>
    <row r="149" spans="1:16" ht="51" customHeight="1">
      <c r="A149" s="190" t="s">
        <v>586</v>
      </c>
      <c r="B149" s="93"/>
      <c r="C149" s="93"/>
      <c r="D149" s="136" t="s">
        <v>247</v>
      </c>
      <c r="E149" s="68" t="s">
        <v>37</v>
      </c>
      <c r="F149" s="88" t="s">
        <v>482</v>
      </c>
      <c r="G149" s="68">
        <v>16</v>
      </c>
      <c r="H149" s="8">
        <v>2</v>
      </c>
      <c r="I149" s="88" t="s">
        <v>1039</v>
      </c>
      <c r="J149" s="68" t="s">
        <v>1020</v>
      </c>
      <c r="K149" s="68"/>
      <c r="L149" s="68" t="s">
        <v>593</v>
      </c>
      <c r="M149" s="68"/>
      <c r="N149" s="68"/>
      <c r="O149" s="68"/>
      <c r="P149" s="68"/>
    </row>
    <row r="150" spans="1:16" ht="47.25" customHeight="1">
      <c r="A150" s="190" t="s">
        <v>586</v>
      </c>
      <c r="B150" s="93"/>
      <c r="C150" s="93"/>
      <c r="D150" s="136" t="s">
        <v>248</v>
      </c>
      <c r="E150" s="68" t="s">
        <v>37</v>
      </c>
      <c r="F150" s="88" t="s">
        <v>521</v>
      </c>
      <c r="G150" s="68"/>
      <c r="H150" s="8"/>
      <c r="I150" s="88" t="s">
        <v>609</v>
      </c>
      <c r="J150" s="68" t="s">
        <v>588</v>
      </c>
      <c r="K150" s="68"/>
      <c r="L150" s="68"/>
      <c r="M150" s="68"/>
      <c r="N150" s="68"/>
      <c r="O150" s="68" t="s">
        <v>38</v>
      </c>
      <c r="P150" s="68"/>
    </row>
    <row r="151" spans="1:16" ht="47.25" customHeight="1">
      <c r="A151" s="190" t="s">
        <v>586</v>
      </c>
      <c r="B151" s="68" t="s">
        <v>8</v>
      </c>
      <c r="C151" s="93"/>
      <c r="D151" s="136" t="s">
        <v>266</v>
      </c>
      <c r="E151" s="68"/>
      <c r="F151" s="88" t="s">
        <v>617</v>
      </c>
      <c r="G151" s="68">
        <v>13</v>
      </c>
      <c r="H151" s="8"/>
      <c r="I151" s="88" t="s">
        <v>1044</v>
      </c>
      <c r="J151" s="8" t="s">
        <v>692</v>
      </c>
      <c r="K151" s="68"/>
      <c r="L151" s="68"/>
      <c r="M151" s="68" t="s">
        <v>593</v>
      </c>
      <c r="N151" s="68"/>
      <c r="O151" s="68"/>
      <c r="P151" s="68"/>
    </row>
    <row r="152" spans="1:16" ht="47.25" customHeight="1">
      <c r="A152" s="190" t="s">
        <v>586</v>
      </c>
      <c r="B152" s="68"/>
      <c r="C152" s="93"/>
      <c r="D152" s="136" t="s">
        <v>584</v>
      </c>
      <c r="E152" s="68"/>
      <c r="F152" s="88" t="s">
        <v>462</v>
      </c>
      <c r="G152" s="68">
        <v>14</v>
      </c>
      <c r="H152" s="68">
        <v>3</v>
      </c>
      <c r="I152" s="88" t="s">
        <v>977</v>
      </c>
      <c r="J152" s="68" t="s">
        <v>1043</v>
      </c>
      <c r="K152" s="68">
        <v>1</v>
      </c>
      <c r="L152" s="68"/>
      <c r="M152" s="68">
        <v>3</v>
      </c>
      <c r="N152" s="68"/>
      <c r="O152" s="68"/>
      <c r="P152" s="68"/>
    </row>
    <row r="153" spans="1:16" ht="47.25" customHeight="1">
      <c r="A153" s="190" t="s">
        <v>586</v>
      </c>
      <c r="B153" s="68" t="s">
        <v>549</v>
      </c>
      <c r="C153" s="68" t="s">
        <v>468</v>
      </c>
      <c r="D153" s="136" t="s">
        <v>186</v>
      </c>
      <c r="E153" s="68" t="s">
        <v>37</v>
      </c>
      <c r="F153" s="88" t="s">
        <v>469</v>
      </c>
      <c r="G153" s="68">
        <f>2+15+12</f>
        <v>29</v>
      </c>
      <c r="H153" s="8">
        <v>2</v>
      </c>
      <c r="I153" s="88" t="s">
        <v>983</v>
      </c>
      <c r="J153" s="68" t="s">
        <v>1027</v>
      </c>
      <c r="K153" s="68"/>
      <c r="L153" s="68"/>
      <c r="M153" s="68" t="s">
        <v>38</v>
      </c>
      <c r="N153" s="68"/>
      <c r="O153" s="68"/>
      <c r="P153" s="68"/>
    </row>
    <row r="154" spans="1:16" ht="47.25" customHeight="1">
      <c r="A154" s="190" t="s">
        <v>586</v>
      </c>
      <c r="B154" s="68" t="s">
        <v>530</v>
      </c>
      <c r="C154" s="68" t="s">
        <v>466</v>
      </c>
      <c r="D154" s="136" t="s">
        <v>187</v>
      </c>
      <c r="E154" s="68" t="s">
        <v>37</v>
      </c>
      <c r="F154" s="88" t="s">
        <v>470</v>
      </c>
      <c r="G154" s="68">
        <f>2+15</f>
        <v>17</v>
      </c>
      <c r="H154" s="8">
        <v>3</v>
      </c>
      <c r="I154" s="88" t="s">
        <v>983</v>
      </c>
      <c r="J154" s="68" t="s">
        <v>588</v>
      </c>
      <c r="K154" s="68"/>
      <c r="L154" s="68"/>
      <c r="M154" s="68"/>
      <c r="N154" s="68"/>
      <c r="O154" s="68"/>
      <c r="P154" s="68" t="s">
        <v>38</v>
      </c>
    </row>
    <row r="155" spans="1:16" ht="47.25" customHeight="1">
      <c r="A155" s="190" t="s">
        <v>586</v>
      </c>
      <c r="B155" s="68"/>
      <c r="C155" s="68" t="s">
        <v>253</v>
      </c>
      <c r="D155" s="135" t="s">
        <v>254</v>
      </c>
      <c r="E155" s="68" t="s">
        <v>37</v>
      </c>
      <c r="F155" s="88" t="s">
        <v>482</v>
      </c>
      <c r="G155" s="68">
        <v>17</v>
      </c>
      <c r="H155" s="8">
        <v>3</v>
      </c>
      <c r="I155" s="88" t="s">
        <v>985</v>
      </c>
      <c r="J155" s="68" t="s">
        <v>1022</v>
      </c>
      <c r="K155" s="68">
        <v>1</v>
      </c>
      <c r="L155" s="68"/>
      <c r="M155" s="68"/>
      <c r="N155" s="68"/>
      <c r="O155" s="68">
        <v>2</v>
      </c>
      <c r="P155" s="68"/>
    </row>
    <row r="156" spans="1:16" s="50" customFormat="1" ht="26.25" customHeight="1">
      <c r="A156" s="284" t="s">
        <v>240</v>
      </c>
      <c r="B156" s="284"/>
      <c r="C156" s="284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</row>
    <row r="157" spans="1:16" ht="26.25" customHeight="1">
      <c r="A157" s="284"/>
      <c r="B157" s="284"/>
      <c r="C157" s="284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</row>
    <row r="158" spans="1:16" ht="51" customHeight="1">
      <c r="A158" s="73" t="s">
        <v>241</v>
      </c>
      <c r="B158" s="61"/>
      <c r="C158" s="61" t="s">
        <v>401</v>
      </c>
      <c r="D158" s="137" t="s">
        <v>238</v>
      </c>
      <c r="E158" s="67" t="s">
        <v>37</v>
      </c>
      <c r="F158" s="88" t="s">
        <v>452</v>
      </c>
      <c r="G158" s="67"/>
      <c r="H158" s="67">
        <v>3</v>
      </c>
      <c r="I158" s="88">
        <v>4</v>
      </c>
      <c r="J158" s="61" t="s">
        <v>1021</v>
      </c>
      <c r="K158" s="61"/>
      <c r="L158" s="61"/>
      <c r="M158" s="61">
        <v>2</v>
      </c>
      <c r="N158" s="61"/>
      <c r="O158" s="76">
        <v>2</v>
      </c>
      <c r="P158" s="76"/>
    </row>
    <row r="159" spans="1:16" ht="51" customHeight="1">
      <c r="A159" s="66" t="s">
        <v>241</v>
      </c>
      <c r="B159" s="61"/>
      <c r="C159" s="61" t="s">
        <v>239</v>
      </c>
      <c r="D159" s="137" t="s">
        <v>165</v>
      </c>
      <c r="E159" s="67" t="s">
        <v>37</v>
      </c>
      <c r="F159" s="63" t="s">
        <v>453</v>
      </c>
      <c r="G159" s="67"/>
      <c r="H159" s="67">
        <v>3</v>
      </c>
      <c r="I159" s="88">
        <v>4</v>
      </c>
      <c r="J159" s="61"/>
      <c r="K159" s="61"/>
      <c r="L159" s="61"/>
      <c r="M159" s="63"/>
      <c r="N159" s="61"/>
      <c r="O159" s="61"/>
      <c r="P159" s="61"/>
    </row>
    <row r="160" spans="1:16" ht="26.25" customHeight="1">
      <c r="A160" s="284" t="s">
        <v>244</v>
      </c>
      <c r="B160" s="284"/>
      <c r="C160" s="284"/>
      <c r="D160" s="284"/>
      <c r="E160" s="284"/>
      <c r="F160" s="284"/>
      <c r="G160" s="284"/>
      <c r="H160" s="284"/>
      <c r="I160" s="284"/>
      <c r="J160" s="284"/>
      <c r="K160" s="284"/>
      <c r="L160" s="299"/>
      <c r="M160" s="284"/>
      <c r="N160" s="284"/>
      <c r="O160" s="284"/>
      <c r="P160" s="284"/>
    </row>
    <row r="161" spans="1:16" ht="26.25" customHeight="1">
      <c r="A161" s="284"/>
      <c r="B161" s="284"/>
      <c r="C161" s="284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</row>
    <row r="162" spans="1:16" ht="51" customHeight="1">
      <c r="A162" s="201" t="s">
        <v>245</v>
      </c>
      <c r="B162" s="68" t="s">
        <v>163</v>
      </c>
      <c r="C162" s="68" t="s">
        <v>402</v>
      </c>
      <c r="D162" s="129" t="s">
        <v>168</v>
      </c>
      <c r="E162" s="68" t="s">
        <v>37</v>
      </c>
      <c r="F162" s="88" t="s">
        <v>452</v>
      </c>
      <c r="G162" s="68">
        <f>17+22</f>
        <v>39</v>
      </c>
      <c r="H162" s="8">
        <v>2</v>
      </c>
      <c r="I162" s="88" t="s">
        <v>537</v>
      </c>
      <c r="J162" s="68" t="s">
        <v>1023</v>
      </c>
      <c r="K162" s="68">
        <v>1</v>
      </c>
      <c r="L162" s="68"/>
      <c r="M162" s="68"/>
      <c r="N162" s="68">
        <v>4</v>
      </c>
      <c r="O162" s="68"/>
      <c r="P162" s="68"/>
    </row>
    <row r="163" spans="1:16" ht="51" customHeight="1">
      <c r="A163" s="212" t="s">
        <v>245</v>
      </c>
      <c r="B163" s="68" t="s">
        <v>688</v>
      </c>
      <c r="C163" s="68" t="s">
        <v>242</v>
      </c>
      <c r="D163" s="129" t="s">
        <v>170</v>
      </c>
      <c r="E163" s="68" t="s">
        <v>37</v>
      </c>
      <c r="F163" s="88" t="s">
        <v>474</v>
      </c>
      <c r="G163" s="68">
        <f>17+22</f>
        <v>39</v>
      </c>
      <c r="H163" s="8">
        <v>3</v>
      </c>
      <c r="I163" s="88" t="s">
        <v>537</v>
      </c>
      <c r="J163" s="68" t="s">
        <v>605</v>
      </c>
      <c r="K163" s="68"/>
      <c r="L163" s="68"/>
      <c r="M163" s="68" t="s">
        <v>593</v>
      </c>
      <c r="N163" s="68"/>
      <c r="O163" s="68"/>
      <c r="P163" s="68"/>
    </row>
    <row r="164" spans="1:16" ht="51" customHeight="1">
      <c r="A164" s="212" t="s">
        <v>245</v>
      </c>
      <c r="B164" s="68"/>
      <c r="C164" s="68" t="s">
        <v>243</v>
      </c>
      <c r="D164" s="129" t="s">
        <v>172</v>
      </c>
      <c r="E164" s="100" t="s">
        <v>37</v>
      </c>
      <c r="F164" s="100" t="s">
        <v>453</v>
      </c>
      <c r="G164" s="100">
        <v>20</v>
      </c>
      <c r="H164" s="101">
        <v>3</v>
      </c>
      <c r="I164" s="100">
        <v>5</v>
      </c>
      <c r="J164" s="100"/>
      <c r="K164" s="100"/>
      <c r="L164" s="100"/>
      <c r="M164" s="100"/>
      <c r="N164" s="100"/>
      <c r="O164" s="100"/>
      <c r="P164" s="100"/>
    </row>
    <row r="165" spans="1:16" ht="51" customHeight="1">
      <c r="A165" s="212" t="s">
        <v>245</v>
      </c>
      <c r="B165" s="68" t="s">
        <v>7</v>
      </c>
      <c r="C165" s="68" t="s">
        <v>592</v>
      </c>
      <c r="D165" s="129" t="s">
        <v>389</v>
      </c>
      <c r="E165" s="68" t="s">
        <v>37</v>
      </c>
      <c r="F165" s="88" t="s">
        <v>454</v>
      </c>
      <c r="G165" s="68">
        <f>17+40</f>
        <v>57</v>
      </c>
      <c r="H165" s="2">
        <v>3</v>
      </c>
      <c r="I165" s="88" t="s">
        <v>538</v>
      </c>
      <c r="J165" s="68" t="s">
        <v>1019</v>
      </c>
      <c r="K165" s="68"/>
      <c r="L165" s="68">
        <v>4</v>
      </c>
      <c r="M165" s="68"/>
      <c r="N165" s="68"/>
      <c r="O165" s="68">
        <v>1</v>
      </c>
      <c r="P165" s="68"/>
    </row>
    <row r="166" spans="1:16" ht="51" customHeight="1">
      <c r="A166" s="212" t="s">
        <v>245</v>
      </c>
      <c r="B166" s="68" t="s">
        <v>688</v>
      </c>
      <c r="C166" s="68" t="s">
        <v>173</v>
      </c>
      <c r="D166" s="129" t="s">
        <v>174</v>
      </c>
      <c r="E166" s="68" t="s">
        <v>37</v>
      </c>
      <c r="F166" s="88" t="s">
        <v>457</v>
      </c>
      <c r="G166" s="68">
        <f>20+19</f>
        <v>39</v>
      </c>
      <c r="H166" s="68">
        <v>3</v>
      </c>
      <c r="I166" s="88" t="s">
        <v>537</v>
      </c>
      <c r="J166" s="68" t="s">
        <v>1020</v>
      </c>
      <c r="K166" s="68">
        <v>4</v>
      </c>
      <c r="L166" s="68"/>
      <c r="M166" s="68">
        <v>2</v>
      </c>
      <c r="N166" s="68"/>
      <c r="O166" s="68"/>
      <c r="P166" s="68"/>
    </row>
    <row r="167" spans="1:16" ht="51" customHeight="1">
      <c r="A167" s="212" t="s">
        <v>245</v>
      </c>
      <c r="B167" s="68" t="s">
        <v>530</v>
      </c>
      <c r="C167" s="68" t="s">
        <v>536</v>
      </c>
      <c r="D167" s="129" t="s">
        <v>164</v>
      </c>
      <c r="E167" s="68" t="s">
        <v>37</v>
      </c>
      <c r="F167" s="88" t="s">
        <v>454</v>
      </c>
      <c r="G167" s="68">
        <f>18+14</f>
        <v>32</v>
      </c>
      <c r="H167" s="2">
        <v>3</v>
      </c>
      <c r="I167" s="88" t="s">
        <v>532</v>
      </c>
      <c r="J167" s="68" t="s">
        <v>1023</v>
      </c>
      <c r="K167" s="68"/>
      <c r="L167" s="68">
        <v>3</v>
      </c>
      <c r="M167" s="68"/>
      <c r="N167" s="68">
        <v>1</v>
      </c>
      <c r="O167" s="68"/>
      <c r="P167" s="68"/>
    </row>
    <row r="168" spans="1:16" ht="51" customHeight="1">
      <c r="A168" s="212" t="s">
        <v>245</v>
      </c>
      <c r="B168" s="68" t="s">
        <v>530</v>
      </c>
      <c r="C168" s="68"/>
      <c r="D168" s="129" t="s">
        <v>690</v>
      </c>
      <c r="E168" s="68"/>
      <c r="F168" s="88" t="s">
        <v>521</v>
      </c>
      <c r="G168" s="68"/>
      <c r="H168" s="85"/>
      <c r="I168" s="88" t="s">
        <v>532</v>
      </c>
      <c r="J168" s="68" t="s">
        <v>588</v>
      </c>
      <c r="K168" s="68"/>
      <c r="L168" s="68" t="s">
        <v>38</v>
      </c>
      <c r="M168" s="68"/>
      <c r="N168" s="68"/>
      <c r="O168" s="68"/>
      <c r="P168" s="68"/>
    </row>
    <row r="169" spans="1:16" ht="51" customHeight="1">
      <c r="A169" s="212" t="s">
        <v>245</v>
      </c>
      <c r="B169" s="68" t="s">
        <v>461</v>
      </c>
      <c r="C169" s="66" t="s">
        <v>458</v>
      </c>
      <c r="D169" s="129" t="s">
        <v>293</v>
      </c>
      <c r="E169" s="68" t="s">
        <v>37</v>
      </c>
      <c r="F169" s="88" t="s">
        <v>462</v>
      </c>
      <c r="G169" s="68">
        <f>7+2+7</f>
        <v>16</v>
      </c>
      <c r="H169" s="68">
        <v>3</v>
      </c>
      <c r="I169" s="88" t="s">
        <v>611</v>
      </c>
      <c r="J169" s="68" t="s">
        <v>1023</v>
      </c>
      <c r="K169" s="68"/>
      <c r="L169" s="68"/>
      <c r="M169" s="68"/>
      <c r="N169" s="68"/>
      <c r="O169" s="68" t="s">
        <v>598</v>
      </c>
      <c r="P169" s="68"/>
    </row>
    <row r="170" spans="1:16" ht="51" customHeight="1">
      <c r="A170" s="182" t="s">
        <v>245</v>
      </c>
      <c r="B170" s="68" t="s">
        <v>530</v>
      </c>
      <c r="C170" s="68" t="s">
        <v>533</v>
      </c>
      <c r="D170" s="129" t="s">
        <v>390</v>
      </c>
      <c r="E170" s="68" t="s">
        <v>37</v>
      </c>
      <c r="F170" s="88" t="s">
        <v>463</v>
      </c>
      <c r="G170" s="68">
        <f>14+10</f>
        <v>24</v>
      </c>
      <c r="H170" s="2">
        <v>3</v>
      </c>
      <c r="I170" s="88" t="s">
        <v>532</v>
      </c>
      <c r="J170" s="68" t="s">
        <v>1018</v>
      </c>
      <c r="K170" s="68">
        <v>3</v>
      </c>
      <c r="L170" s="68"/>
      <c r="M170" s="68"/>
      <c r="N170" s="68"/>
      <c r="O170" s="68"/>
      <c r="P170" s="68"/>
    </row>
    <row r="171" spans="1:16" ht="26.25" customHeight="1">
      <c r="A171" s="284" t="s">
        <v>249</v>
      </c>
      <c r="B171" s="284"/>
      <c r="C171" s="284"/>
      <c r="D171" s="284"/>
      <c r="E171" s="284"/>
      <c r="F171" s="284"/>
      <c r="G171" s="284"/>
      <c r="H171" s="299"/>
      <c r="I171" s="284"/>
      <c r="J171" s="284"/>
      <c r="K171" s="284"/>
      <c r="L171" s="284"/>
      <c r="M171" s="284"/>
      <c r="N171" s="284"/>
      <c r="O171" s="284"/>
      <c r="P171" s="284"/>
    </row>
    <row r="172" spans="1:16" ht="26.25" customHeight="1">
      <c r="A172" s="284"/>
      <c r="B172" s="284"/>
      <c r="C172" s="284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</row>
    <row r="173" spans="1:16" ht="51" customHeight="1">
      <c r="A173" s="194" t="s">
        <v>250</v>
      </c>
      <c r="B173" s="68" t="s">
        <v>549</v>
      </c>
      <c r="C173" s="68" t="s">
        <v>468</v>
      </c>
      <c r="D173" s="132" t="s">
        <v>186</v>
      </c>
      <c r="E173" s="68" t="s">
        <v>37</v>
      </c>
      <c r="F173" s="88" t="s">
        <v>469</v>
      </c>
      <c r="G173" s="68">
        <f>2+15+12</f>
        <v>29</v>
      </c>
      <c r="H173" s="8">
        <v>2</v>
      </c>
      <c r="I173" s="88" t="s">
        <v>550</v>
      </c>
      <c r="J173" s="68" t="s">
        <v>1027</v>
      </c>
      <c r="K173" s="68"/>
      <c r="L173" s="68"/>
      <c r="M173" s="68" t="s">
        <v>38</v>
      </c>
      <c r="N173" s="68"/>
      <c r="O173" s="68"/>
      <c r="P173" s="68"/>
    </row>
    <row r="174" spans="1:16" ht="51" customHeight="1">
      <c r="A174" s="188" t="s">
        <v>250</v>
      </c>
      <c r="B174" s="68" t="s">
        <v>530</v>
      </c>
      <c r="C174" s="68" t="s">
        <v>466</v>
      </c>
      <c r="D174" s="132" t="s">
        <v>187</v>
      </c>
      <c r="E174" s="68" t="s">
        <v>37</v>
      </c>
      <c r="F174" s="88" t="s">
        <v>470</v>
      </c>
      <c r="G174" s="68">
        <f>2+15</f>
        <v>17</v>
      </c>
      <c r="H174" s="8">
        <v>3</v>
      </c>
      <c r="I174" s="88" t="s">
        <v>551</v>
      </c>
      <c r="J174" s="68" t="s">
        <v>588</v>
      </c>
      <c r="K174" s="68"/>
      <c r="L174" s="68"/>
      <c r="M174" s="68"/>
      <c r="N174" s="68"/>
      <c r="O174" s="68"/>
      <c r="P174" s="68" t="s">
        <v>38</v>
      </c>
    </row>
    <row r="175" spans="1:16" ht="51" customHeight="1">
      <c r="A175" s="188" t="s">
        <v>250</v>
      </c>
      <c r="B175" s="68" t="s">
        <v>461</v>
      </c>
      <c r="C175" s="68" t="s">
        <v>476</v>
      </c>
      <c r="D175" s="132" t="s">
        <v>195</v>
      </c>
      <c r="E175" s="68" t="s">
        <v>37</v>
      </c>
      <c r="F175" s="88" t="s">
        <v>469</v>
      </c>
      <c r="G175" s="68">
        <f>1+36+6</f>
        <v>43</v>
      </c>
      <c r="H175" s="8">
        <v>2</v>
      </c>
      <c r="I175" s="88" t="s">
        <v>559</v>
      </c>
      <c r="J175" s="88" t="s">
        <v>1017</v>
      </c>
      <c r="K175" s="68"/>
      <c r="L175" s="68"/>
      <c r="M175" s="68" t="s">
        <v>978</v>
      </c>
      <c r="N175" s="68"/>
      <c r="O175" s="68"/>
      <c r="P175" s="68"/>
    </row>
    <row r="176" spans="1:16" ht="51" customHeight="1">
      <c r="A176" s="188" t="s">
        <v>250</v>
      </c>
      <c r="B176" s="68" t="s">
        <v>7</v>
      </c>
      <c r="C176" s="68" t="s">
        <v>478</v>
      </c>
      <c r="D176" s="132" t="s">
        <v>473</v>
      </c>
      <c r="E176" s="68" t="s">
        <v>37</v>
      </c>
      <c r="F176" s="88" t="s">
        <v>474</v>
      </c>
      <c r="G176" s="68">
        <f>1+36</f>
        <v>37</v>
      </c>
      <c r="H176" s="80">
        <v>3</v>
      </c>
      <c r="I176" s="88" t="s">
        <v>560</v>
      </c>
      <c r="J176" s="68" t="s">
        <v>605</v>
      </c>
      <c r="K176" s="68"/>
      <c r="L176" s="68"/>
      <c r="M176" s="68"/>
      <c r="N176" s="68" t="s">
        <v>38</v>
      </c>
      <c r="O176" s="68"/>
      <c r="P176" s="68"/>
    </row>
    <row r="177" spans="1:16" ht="53.25" customHeight="1">
      <c r="A177" s="188" t="s">
        <v>250</v>
      </c>
      <c r="B177" s="68" t="s">
        <v>9</v>
      </c>
      <c r="C177" s="68" t="s">
        <v>481</v>
      </c>
      <c r="D177" s="132" t="s">
        <v>247</v>
      </c>
      <c r="E177" s="68" t="s">
        <v>37</v>
      </c>
      <c r="F177" s="88" t="s">
        <v>482</v>
      </c>
      <c r="G177" s="68">
        <v>16</v>
      </c>
      <c r="H177" s="80">
        <v>2</v>
      </c>
      <c r="I177" s="88" t="s">
        <v>1040</v>
      </c>
      <c r="J177" s="68" t="s">
        <v>1020</v>
      </c>
      <c r="K177" s="68"/>
      <c r="L177" s="68" t="s">
        <v>593</v>
      </c>
      <c r="M177" s="68"/>
      <c r="N177" s="68"/>
      <c r="O177" s="68"/>
      <c r="P177" s="68"/>
    </row>
    <row r="178" spans="1:16" ht="51" customHeight="1">
      <c r="A178" s="188" t="s">
        <v>250</v>
      </c>
      <c r="B178" s="68"/>
      <c r="C178" s="68" t="s">
        <v>246</v>
      </c>
      <c r="D178" s="132" t="s">
        <v>248</v>
      </c>
      <c r="E178" s="68" t="s">
        <v>37</v>
      </c>
      <c r="F178" s="88" t="s">
        <v>521</v>
      </c>
      <c r="G178" s="68">
        <v>6</v>
      </c>
      <c r="H178" s="8">
        <v>3</v>
      </c>
      <c r="I178" s="88" t="s">
        <v>607</v>
      </c>
      <c r="J178" s="68" t="s">
        <v>588</v>
      </c>
      <c r="K178" s="68"/>
      <c r="L178" s="68"/>
      <c r="M178" s="68"/>
      <c r="N178" s="68"/>
      <c r="O178" s="68" t="s">
        <v>38</v>
      </c>
      <c r="P178" s="68"/>
    </row>
    <row r="179" spans="1:16" ht="51" customHeight="1">
      <c r="A179" s="188" t="s">
        <v>250</v>
      </c>
      <c r="B179" s="68" t="s">
        <v>549</v>
      </c>
      <c r="C179" s="68" t="s">
        <v>484</v>
      </c>
      <c r="D179" s="132" t="s">
        <v>197</v>
      </c>
      <c r="E179" s="68" t="s">
        <v>37</v>
      </c>
      <c r="F179" s="88" t="s">
        <v>482</v>
      </c>
      <c r="G179" s="68">
        <f>2+33+3</f>
        <v>38</v>
      </c>
      <c r="H179" s="8">
        <v>3</v>
      </c>
      <c r="I179" s="88" t="s">
        <v>564</v>
      </c>
      <c r="J179" s="68" t="s">
        <v>1022</v>
      </c>
      <c r="K179" s="68" t="s">
        <v>598</v>
      </c>
      <c r="L179" s="68"/>
      <c r="M179" s="68"/>
      <c r="N179" s="68"/>
      <c r="O179" s="68"/>
      <c r="P179" s="68"/>
    </row>
    <row r="180" spans="1:16" ht="51" customHeight="1">
      <c r="A180" s="188" t="s">
        <v>250</v>
      </c>
      <c r="B180" s="68" t="s">
        <v>530</v>
      </c>
      <c r="C180" s="68" t="s">
        <v>66</v>
      </c>
      <c r="D180" s="132" t="s">
        <v>188</v>
      </c>
      <c r="E180" s="68" t="s">
        <v>37</v>
      </c>
      <c r="F180" s="88" t="s">
        <v>712</v>
      </c>
      <c r="G180" s="68">
        <f>2+14</f>
        <v>16</v>
      </c>
      <c r="H180" s="8">
        <v>3</v>
      </c>
      <c r="I180" s="88" t="s">
        <v>554</v>
      </c>
      <c r="J180" s="68" t="s">
        <v>1021</v>
      </c>
      <c r="K180" s="68"/>
      <c r="L180" s="68">
        <v>1</v>
      </c>
      <c r="M180" s="68">
        <v>3</v>
      </c>
      <c r="N180" s="68"/>
      <c r="O180" s="68"/>
      <c r="P180" s="68"/>
    </row>
    <row r="181" spans="1:16" ht="51" customHeight="1">
      <c r="A181" s="188" t="s">
        <v>250</v>
      </c>
      <c r="B181" s="68"/>
      <c r="C181" s="68" t="s">
        <v>403</v>
      </c>
      <c r="D181" s="132" t="s">
        <v>404</v>
      </c>
      <c r="E181" s="68" t="s">
        <v>37</v>
      </c>
      <c r="F181" s="88" t="s">
        <v>1006</v>
      </c>
      <c r="G181" s="68">
        <v>4</v>
      </c>
      <c r="H181" s="8">
        <v>3</v>
      </c>
      <c r="I181" s="88">
        <v>6</v>
      </c>
      <c r="J181" s="225"/>
      <c r="K181" s="225">
        <v>4</v>
      </c>
      <c r="L181" s="225"/>
      <c r="M181" s="225"/>
      <c r="N181" s="225">
        <v>3</v>
      </c>
      <c r="O181" s="225"/>
      <c r="P181" s="225"/>
    </row>
    <row r="182" spans="1:16" ht="26.25" customHeight="1">
      <c r="A182" s="284" t="s">
        <v>257</v>
      </c>
      <c r="B182" s="284"/>
      <c r="C182" s="284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</row>
    <row r="183" spans="1:16" ht="26.25" customHeight="1">
      <c r="A183" s="284"/>
      <c r="B183" s="284"/>
      <c r="C183" s="284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</row>
    <row r="184" spans="1:16" ht="51" customHeight="1">
      <c r="A184" s="199" t="s">
        <v>258</v>
      </c>
      <c r="B184" s="68" t="s">
        <v>9</v>
      </c>
      <c r="C184" s="68" t="s">
        <v>486</v>
      </c>
      <c r="D184" s="135" t="s">
        <v>251</v>
      </c>
      <c r="E184" s="68" t="s">
        <v>37</v>
      </c>
      <c r="F184" s="88" t="s">
        <v>488</v>
      </c>
      <c r="G184" s="68">
        <f>27+10</f>
        <v>37</v>
      </c>
      <c r="H184" s="8">
        <v>3</v>
      </c>
      <c r="I184" s="88" t="s">
        <v>489</v>
      </c>
      <c r="J184" s="68" t="s">
        <v>1020</v>
      </c>
      <c r="K184" s="68"/>
      <c r="L184" s="68"/>
      <c r="M184" s="68" t="s">
        <v>593</v>
      </c>
      <c r="N184" s="68"/>
      <c r="O184" s="68"/>
      <c r="P184" s="68"/>
    </row>
    <row r="185" spans="1:16" ht="51" customHeight="1">
      <c r="A185" s="200" t="s">
        <v>258</v>
      </c>
      <c r="B185" s="68" t="s">
        <v>530</v>
      </c>
      <c r="C185" s="68" t="s">
        <v>252</v>
      </c>
      <c r="D185" s="135" t="s">
        <v>196</v>
      </c>
      <c r="E185" s="68" t="s">
        <v>37</v>
      </c>
      <c r="F185" s="88" t="s">
        <v>491</v>
      </c>
      <c r="G185" s="81">
        <f>34+17</f>
        <v>51</v>
      </c>
      <c r="H185" s="8">
        <v>3</v>
      </c>
      <c r="I185" s="88" t="s">
        <v>989</v>
      </c>
      <c r="J185" s="68" t="s">
        <v>1018</v>
      </c>
      <c r="K185" s="68"/>
      <c r="L185" s="68">
        <v>4</v>
      </c>
      <c r="M185" s="68"/>
      <c r="N185" s="68"/>
      <c r="O185" s="68">
        <v>1</v>
      </c>
      <c r="P185" s="68"/>
    </row>
    <row r="186" spans="1:16" ht="51" customHeight="1">
      <c r="A186" s="200" t="s">
        <v>258</v>
      </c>
      <c r="B186" s="68"/>
      <c r="C186" s="68" t="s">
        <v>253</v>
      </c>
      <c r="D186" s="135" t="s">
        <v>254</v>
      </c>
      <c r="E186" s="68" t="s">
        <v>37</v>
      </c>
      <c r="F186" s="88" t="s">
        <v>482</v>
      </c>
      <c r="G186" s="68">
        <v>17</v>
      </c>
      <c r="H186" s="8">
        <v>3</v>
      </c>
      <c r="I186" s="88" t="s">
        <v>986</v>
      </c>
      <c r="J186" s="68" t="s">
        <v>1022</v>
      </c>
      <c r="K186" s="68">
        <v>1</v>
      </c>
      <c r="L186" s="68"/>
      <c r="M186" s="68"/>
      <c r="N186" s="68"/>
      <c r="O186" s="68">
        <v>2</v>
      </c>
      <c r="P186" s="68"/>
    </row>
    <row r="187" spans="1:16" ht="51" customHeight="1">
      <c r="A187" s="200" t="s">
        <v>258</v>
      </c>
      <c r="B187" s="68" t="s">
        <v>460</v>
      </c>
      <c r="C187" s="68" t="s">
        <v>1035</v>
      </c>
      <c r="D187" s="135" t="s">
        <v>193</v>
      </c>
      <c r="E187" s="68" t="s">
        <v>37</v>
      </c>
      <c r="F187" s="88" t="s">
        <v>495</v>
      </c>
      <c r="G187" s="68" t="s">
        <v>493</v>
      </c>
      <c r="H187" s="8">
        <v>2</v>
      </c>
      <c r="I187" s="88" t="s">
        <v>608</v>
      </c>
      <c r="J187" s="68" t="s">
        <v>1021</v>
      </c>
      <c r="K187" s="68"/>
      <c r="L187" s="68"/>
      <c r="M187" s="68"/>
      <c r="N187" s="68" t="s">
        <v>598</v>
      </c>
      <c r="O187" s="68"/>
      <c r="P187" s="68"/>
    </row>
    <row r="188" spans="1:16" ht="51" customHeight="1">
      <c r="A188" s="200" t="s">
        <v>258</v>
      </c>
      <c r="B188" s="68" t="s">
        <v>8</v>
      </c>
      <c r="C188" s="68" t="s">
        <v>255</v>
      </c>
      <c r="D188" s="135" t="s">
        <v>405</v>
      </c>
      <c r="E188" s="68" t="s">
        <v>37</v>
      </c>
      <c r="F188" s="88" t="s">
        <v>521</v>
      </c>
      <c r="G188" s="68">
        <v>17</v>
      </c>
      <c r="H188" s="8">
        <v>3</v>
      </c>
      <c r="I188" s="88" t="s">
        <v>556</v>
      </c>
      <c r="J188" s="68" t="s">
        <v>588</v>
      </c>
      <c r="K188" s="94" t="s">
        <v>593</v>
      </c>
      <c r="L188" s="68"/>
      <c r="M188" s="68"/>
      <c r="N188" s="68"/>
      <c r="O188" s="68"/>
      <c r="P188" s="68"/>
    </row>
    <row r="189" spans="1:16" ht="51" customHeight="1">
      <c r="A189" s="200" t="s">
        <v>258</v>
      </c>
      <c r="B189" s="68" t="s">
        <v>9</v>
      </c>
      <c r="C189" s="68" t="s">
        <v>498</v>
      </c>
      <c r="D189" s="135" t="s">
        <v>256</v>
      </c>
      <c r="E189" s="68" t="s">
        <v>37</v>
      </c>
      <c r="F189" s="88" t="s">
        <v>497</v>
      </c>
      <c r="G189" s="68">
        <f>17+10</f>
        <v>27</v>
      </c>
      <c r="H189" s="8">
        <v>3</v>
      </c>
      <c r="I189" s="88" t="s">
        <v>489</v>
      </c>
      <c r="J189" s="68" t="s">
        <v>1018</v>
      </c>
      <c r="K189" s="68"/>
      <c r="L189" s="68" t="s">
        <v>38</v>
      </c>
      <c r="M189" s="68"/>
      <c r="N189" s="68"/>
      <c r="O189" s="68"/>
      <c r="P189" s="68"/>
    </row>
    <row r="190" spans="1:16" ht="51" customHeight="1">
      <c r="A190" s="200" t="s">
        <v>258</v>
      </c>
      <c r="B190" s="68" t="s">
        <v>683</v>
      </c>
      <c r="C190" s="68" t="s">
        <v>500</v>
      </c>
      <c r="D190" s="135" t="s">
        <v>792</v>
      </c>
      <c r="E190" s="68" t="s">
        <v>37</v>
      </c>
      <c r="F190" s="88" t="s">
        <v>1030</v>
      </c>
      <c r="G190" s="68">
        <v>28</v>
      </c>
      <c r="H190" s="8">
        <v>3</v>
      </c>
      <c r="I190" s="88" t="s">
        <v>793</v>
      </c>
      <c r="J190" s="68" t="s">
        <v>1027</v>
      </c>
      <c r="K190" s="94" t="s">
        <v>593</v>
      </c>
      <c r="L190" s="68"/>
      <c r="M190" s="68"/>
      <c r="N190" s="68"/>
      <c r="O190" s="68"/>
      <c r="P190" s="68"/>
    </row>
    <row r="191" spans="1:16" ht="51" customHeight="1">
      <c r="A191" s="200" t="s">
        <v>258</v>
      </c>
      <c r="B191" s="68" t="s">
        <v>8</v>
      </c>
      <c r="C191" s="68" t="s">
        <v>262</v>
      </c>
      <c r="D191" s="135" t="s">
        <v>263</v>
      </c>
      <c r="E191" s="68" t="s">
        <v>37</v>
      </c>
      <c r="F191" s="88" t="s">
        <v>482</v>
      </c>
      <c r="G191" s="68">
        <v>12</v>
      </c>
      <c r="H191" s="8">
        <v>3</v>
      </c>
      <c r="I191" s="88" t="s">
        <v>555</v>
      </c>
      <c r="J191" s="68" t="s">
        <v>1021</v>
      </c>
      <c r="K191" s="68"/>
      <c r="L191" s="68"/>
      <c r="M191" s="68"/>
      <c r="N191" s="68">
        <v>4</v>
      </c>
      <c r="O191" s="68">
        <v>1</v>
      </c>
      <c r="P191" s="68"/>
    </row>
    <row r="192" spans="1:16" ht="51" customHeight="1">
      <c r="A192" s="200" t="s">
        <v>258</v>
      </c>
      <c r="B192" s="68"/>
      <c r="C192" s="68"/>
      <c r="D192" s="135" t="s">
        <v>212</v>
      </c>
      <c r="E192" s="61" t="s">
        <v>37</v>
      </c>
      <c r="F192" s="88" t="s">
        <v>469</v>
      </c>
      <c r="G192" s="79">
        <f>20+3</f>
        <v>23</v>
      </c>
      <c r="H192" s="61">
        <v>2</v>
      </c>
      <c r="I192" s="88" t="s">
        <v>515</v>
      </c>
      <c r="J192" s="68" t="s">
        <v>1027</v>
      </c>
      <c r="K192" s="68"/>
      <c r="L192" s="68"/>
      <c r="M192" s="68"/>
      <c r="N192" s="68" t="s">
        <v>598</v>
      </c>
      <c r="O192" s="68"/>
      <c r="P192" s="68"/>
    </row>
    <row r="193" spans="1:16" ht="51" customHeight="1">
      <c r="A193" s="200" t="s">
        <v>258</v>
      </c>
      <c r="B193" s="68"/>
      <c r="C193" s="68"/>
      <c r="D193" s="135" t="s">
        <v>410</v>
      </c>
      <c r="E193" s="61" t="s">
        <v>37</v>
      </c>
      <c r="F193" s="88" t="s">
        <v>474</v>
      </c>
      <c r="G193" s="79">
        <v>20</v>
      </c>
      <c r="H193" s="61">
        <v>3</v>
      </c>
      <c r="I193" s="88" t="s">
        <v>517</v>
      </c>
      <c r="J193" s="68" t="s">
        <v>588</v>
      </c>
      <c r="K193" s="68"/>
      <c r="L193" s="68"/>
      <c r="M193" s="68" t="s">
        <v>38</v>
      </c>
      <c r="N193" s="68"/>
      <c r="O193" s="68"/>
      <c r="P193" s="68"/>
    </row>
    <row r="194" spans="1:16" ht="51" customHeight="1">
      <c r="A194" s="200" t="s">
        <v>258</v>
      </c>
      <c r="B194" s="68" t="s">
        <v>461</v>
      </c>
      <c r="C194" s="68" t="s">
        <v>505</v>
      </c>
      <c r="D194" s="133" t="s">
        <v>507</v>
      </c>
      <c r="E194" s="68" t="s">
        <v>37</v>
      </c>
      <c r="F194" s="88" t="s">
        <v>488</v>
      </c>
      <c r="G194" s="68">
        <f>14+21+13</f>
        <v>48</v>
      </c>
      <c r="H194" s="8">
        <v>2</v>
      </c>
      <c r="I194" s="88" t="s">
        <v>568</v>
      </c>
      <c r="J194" s="68" t="s">
        <v>1017</v>
      </c>
      <c r="K194" s="68" t="s">
        <v>598</v>
      </c>
      <c r="L194" s="68"/>
      <c r="M194" s="68"/>
      <c r="N194" s="68"/>
      <c r="O194" s="68"/>
      <c r="P194" s="68"/>
    </row>
    <row r="195" spans="1:16" ht="51" customHeight="1">
      <c r="A195" s="200" t="s">
        <v>258</v>
      </c>
      <c r="B195" s="68" t="s">
        <v>530</v>
      </c>
      <c r="C195" s="68" t="s">
        <v>504</v>
      </c>
      <c r="D195" s="133" t="s">
        <v>200</v>
      </c>
      <c r="E195" s="68" t="s">
        <v>37</v>
      </c>
      <c r="F195" s="88" t="s">
        <v>470</v>
      </c>
      <c r="G195" s="68">
        <f>14+21</f>
        <v>35</v>
      </c>
      <c r="H195" s="8">
        <v>3</v>
      </c>
      <c r="I195" s="88" t="s">
        <v>569</v>
      </c>
      <c r="J195" s="68" t="s">
        <v>605</v>
      </c>
      <c r="K195" s="68"/>
      <c r="L195" s="68"/>
      <c r="M195" s="68"/>
      <c r="N195" s="68"/>
      <c r="O195" s="68"/>
      <c r="P195" s="68" t="s">
        <v>593</v>
      </c>
    </row>
    <row r="196" spans="1:16" ht="26.25" customHeight="1">
      <c r="A196" s="284" t="s">
        <v>264</v>
      </c>
      <c r="B196" s="284"/>
      <c r="C196" s="284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</row>
    <row r="197" spans="1:16" ht="26.25" customHeight="1">
      <c r="A197" s="284"/>
      <c r="B197" s="284"/>
      <c r="C197" s="284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</row>
    <row r="198" spans="1:16" ht="51" customHeight="1">
      <c r="A198" s="194" t="s">
        <v>265</v>
      </c>
      <c r="B198" s="68" t="s">
        <v>461</v>
      </c>
      <c r="C198" s="68" t="s">
        <v>505</v>
      </c>
      <c r="D198" s="133" t="s">
        <v>507</v>
      </c>
      <c r="E198" s="68" t="s">
        <v>37</v>
      </c>
      <c r="F198" s="88" t="s">
        <v>488</v>
      </c>
      <c r="G198" s="68">
        <f>14+21+13</f>
        <v>48</v>
      </c>
      <c r="H198" s="8">
        <v>2</v>
      </c>
      <c r="I198" s="88" t="s">
        <v>568</v>
      </c>
      <c r="J198" s="68" t="s">
        <v>1017</v>
      </c>
      <c r="K198" s="68" t="s">
        <v>598</v>
      </c>
      <c r="L198" s="68"/>
      <c r="M198" s="68"/>
      <c r="N198" s="68"/>
      <c r="O198" s="68"/>
      <c r="P198" s="68"/>
    </row>
    <row r="199" spans="1:16" ht="51" customHeight="1">
      <c r="A199" s="188" t="s">
        <v>265</v>
      </c>
      <c r="B199" s="68" t="s">
        <v>530</v>
      </c>
      <c r="C199" s="68" t="s">
        <v>504</v>
      </c>
      <c r="D199" s="133" t="s">
        <v>200</v>
      </c>
      <c r="E199" s="68" t="s">
        <v>37</v>
      </c>
      <c r="F199" s="88" t="s">
        <v>470</v>
      </c>
      <c r="G199" s="68">
        <f>14+21</f>
        <v>35</v>
      </c>
      <c r="H199" s="8">
        <v>3</v>
      </c>
      <c r="I199" s="88" t="s">
        <v>569</v>
      </c>
      <c r="J199" s="68" t="s">
        <v>605</v>
      </c>
      <c r="K199" s="68"/>
      <c r="L199" s="68"/>
      <c r="M199" s="68"/>
      <c r="N199" s="68"/>
      <c r="O199" s="68"/>
      <c r="P199" s="68" t="s">
        <v>593</v>
      </c>
    </row>
    <row r="200" spans="1:16" ht="51" customHeight="1">
      <c r="A200" s="188" t="s">
        <v>265</v>
      </c>
      <c r="B200" s="68" t="s">
        <v>9</v>
      </c>
      <c r="C200" s="68" t="s">
        <v>511</v>
      </c>
      <c r="D200" s="133" t="s">
        <v>508</v>
      </c>
      <c r="E200" s="68" t="s">
        <v>37</v>
      </c>
      <c r="F200" s="88" t="s">
        <v>497</v>
      </c>
      <c r="G200" s="68">
        <f>12+3</f>
        <v>15</v>
      </c>
      <c r="H200" s="8">
        <v>3</v>
      </c>
      <c r="I200" s="88" t="s">
        <v>509</v>
      </c>
      <c r="J200" s="68" t="s">
        <v>1018</v>
      </c>
      <c r="K200" s="68"/>
      <c r="L200" s="68"/>
      <c r="M200" s="68" t="s">
        <v>593</v>
      </c>
      <c r="N200" s="68"/>
      <c r="O200" s="68"/>
      <c r="P200" s="68"/>
    </row>
    <row r="201" spans="1:16" ht="51" customHeight="1">
      <c r="A201" s="188" t="s">
        <v>265</v>
      </c>
      <c r="B201" s="68"/>
      <c r="C201" s="68" t="s">
        <v>259</v>
      </c>
      <c r="D201" s="133" t="s">
        <v>472</v>
      </c>
      <c r="E201" s="68" t="s">
        <v>37</v>
      </c>
      <c r="F201" s="88" t="s">
        <v>470</v>
      </c>
      <c r="G201" s="68">
        <f>12+3</f>
        <v>15</v>
      </c>
      <c r="H201" s="8">
        <v>3</v>
      </c>
      <c r="I201" s="88">
        <v>8</v>
      </c>
      <c r="J201" s="68" t="s">
        <v>605</v>
      </c>
      <c r="K201" s="68"/>
      <c r="L201" s="68" t="s">
        <v>593</v>
      </c>
      <c r="M201" s="68"/>
      <c r="N201" s="68"/>
      <c r="O201" s="68"/>
      <c r="P201" s="68"/>
    </row>
    <row r="202" spans="1:16" ht="51" customHeight="1">
      <c r="A202" s="188" t="s">
        <v>265</v>
      </c>
      <c r="B202" s="68" t="s">
        <v>285</v>
      </c>
      <c r="C202" s="68" t="s">
        <v>260</v>
      </c>
      <c r="D202" s="133" t="s">
        <v>261</v>
      </c>
      <c r="E202" s="68" t="s">
        <v>37</v>
      </c>
      <c r="F202" s="88" t="s">
        <v>614</v>
      </c>
      <c r="G202" s="68">
        <v>12</v>
      </c>
      <c r="H202" s="8">
        <v>3</v>
      </c>
      <c r="I202" s="88" t="s">
        <v>982</v>
      </c>
      <c r="J202" s="6" t="s">
        <v>691</v>
      </c>
      <c r="K202" s="68"/>
      <c r="L202" s="68"/>
      <c r="M202" s="68"/>
      <c r="N202" s="68"/>
      <c r="O202" s="68" t="s">
        <v>598</v>
      </c>
      <c r="P202" s="68"/>
    </row>
    <row r="203" spans="1:16" ht="51" customHeight="1">
      <c r="A203" s="188" t="s">
        <v>265</v>
      </c>
      <c r="B203" s="68" t="s">
        <v>460</v>
      </c>
      <c r="C203" s="68" t="s">
        <v>217</v>
      </c>
      <c r="D203" s="133" t="s">
        <v>670</v>
      </c>
      <c r="E203" s="68" t="s">
        <v>37</v>
      </c>
      <c r="F203" s="88" t="s">
        <v>619</v>
      </c>
      <c r="G203" s="68">
        <v>31</v>
      </c>
      <c r="H203" s="8">
        <v>3</v>
      </c>
      <c r="I203" s="88" t="s">
        <v>671</v>
      </c>
      <c r="J203" s="68" t="s">
        <v>1023</v>
      </c>
      <c r="K203" s="68"/>
      <c r="L203" s="68"/>
      <c r="M203" s="68"/>
      <c r="N203" s="68"/>
      <c r="O203" s="68"/>
      <c r="P203" s="68" t="s">
        <v>38</v>
      </c>
    </row>
    <row r="204" spans="1:16" ht="51" customHeight="1">
      <c r="A204" s="188" t="s">
        <v>265</v>
      </c>
      <c r="B204" s="68" t="s">
        <v>8</v>
      </c>
      <c r="C204" s="68" t="s">
        <v>262</v>
      </c>
      <c r="D204" s="133" t="s">
        <v>263</v>
      </c>
      <c r="E204" s="68" t="s">
        <v>37</v>
      </c>
      <c r="F204" s="88" t="s">
        <v>482</v>
      </c>
      <c r="G204" s="68">
        <v>12</v>
      </c>
      <c r="H204" s="8">
        <v>3</v>
      </c>
      <c r="I204" s="88" t="s">
        <v>522</v>
      </c>
      <c r="J204" s="68" t="s">
        <v>1021</v>
      </c>
      <c r="K204" s="68"/>
      <c r="L204" s="68"/>
      <c r="M204" s="68"/>
      <c r="N204" s="68">
        <v>4</v>
      </c>
      <c r="O204" s="68">
        <v>1</v>
      </c>
      <c r="P204" s="68"/>
    </row>
    <row r="205" spans="1:16" ht="51" customHeight="1">
      <c r="A205" s="188" t="s">
        <v>265</v>
      </c>
      <c r="B205" s="68" t="s">
        <v>8</v>
      </c>
      <c r="C205" s="68" t="s">
        <v>201</v>
      </c>
      <c r="D205" s="133" t="s">
        <v>400</v>
      </c>
      <c r="E205" s="68" t="s">
        <v>37</v>
      </c>
      <c r="F205" s="88" t="s">
        <v>615</v>
      </c>
      <c r="G205" s="68">
        <v>25</v>
      </c>
      <c r="H205" s="8">
        <v>3</v>
      </c>
      <c r="I205" s="88" t="s">
        <v>971</v>
      </c>
      <c r="J205" s="68" t="s">
        <v>1022</v>
      </c>
      <c r="K205" s="68"/>
      <c r="L205" s="68" t="s">
        <v>38</v>
      </c>
      <c r="M205" s="68"/>
      <c r="N205" s="68"/>
      <c r="O205" s="68"/>
      <c r="P205" s="68"/>
    </row>
    <row r="206" spans="1:16" ht="51" customHeight="1">
      <c r="A206" s="188" t="s">
        <v>265</v>
      </c>
      <c r="B206" s="68" t="s">
        <v>530</v>
      </c>
      <c r="C206" s="68" t="s">
        <v>252</v>
      </c>
      <c r="D206" s="133" t="s">
        <v>196</v>
      </c>
      <c r="E206" s="68" t="s">
        <v>37</v>
      </c>
      <c r="F206" s="88" t="s">
        <v>491</v>
      </c>
      <c r="G206" s="81">
        <f>34+17</f>
        <v>51</v>
      </c>
      <c r="H206" s="8">
        <v>3</v>
      </c>
      <c r="I206" s="88" t="s">
        <v>990</v>
      </c>
      <c r="J206" s="68" t="s">
        <v>1018</v>
      </c>
      <c r="K206" s="68"/>
      <c r="L206" s="68">
        <v>4</v>
      </c>
      <c r="M206" s="68"/>
      <c r="N206" s="68"/>
      <c r="O206" s="68">
        <v>1</v>
      </c>
      <c r="P206" s="68"/>
    </row>
    <row r="207" spans="1:16" ht="51" customHeight="1">
      <c r="A207" s="188" t="s">
        <v>265</v>
      </c>
      <c r="B207" s="68" t="s">
        <v>460</v>
      </c>
      <c r="C207" s="68" t="s">
        <v>1035</v>
      </c>
      <c r="D207" s="133" t="s">
        <v>193</v>
      </c>
      <c r="E207" s="68" t="s">
        <v>37</v>
      </c>
      <c r="F207" s="88" t="s">
        <v>495</v>
      </c>
      <c r="G207" s="8" t="s">
        <v>494</v>
      </c>
      <c r="H207" s="8">
        <v>2</v>
      </c>
      <c r="I207" s="88" t="s">
        <v>1034</v>
      </c>
      <c r="J207" s="68" t="s">
        <v>1021</v>
      </c>
      <c r="K207" s="68"/>
      <c r="L207" s="68"/>
      <c r="M207" s="68"/>
      <c r="N207" s="68" t="s">
        <v>598</v>
      </c>
      <c r="O207" s="68"/>
      <c r="P207" s="68"/>
    </row>
    <row r="208" spans="1:16" ht="51" customHeight="1">
      <c r="A208" s="188" t="s">
        <v>265</v>
      </c>
      <c r="B208" s="68" t="s">
        <v>8</v>
      </c>
      <c r="C208" s="68"/>
      <c r="D208" s="133" t="s">
        <v>405</v>
      </c>
      <c r="E208" s="68" t="s">
        <v>37</v>
      </c>
      <c r="F208" s="88" t="s">
        <v>521</v>
      </c>
      <c r="G208" s="68"/>
      <c r="H208" s="8"/>
      <c r="I208" s="88"/>
      <c r="J208" s="68" t="s">
        <v>588</v>
      </c>
      <c r="K208" s="94" t="s">
        <v>593</v>
      </c>
      <c r="L208" s="68"/>
      <c r="M208" s="68"/>
      <c r="N208" s="68"/>
      <c r="O208" s="68"/>
      <c r="P208" s="68"/>
    </row>
    <row r="209" spans="1:16" ht="51" customHeight="1">
      <c r="A209" s="188" t="s">
        <v>265</v>
      </c>
      <c r="B209" s="68"/>
      <c r="C209" s="68"/>
      <c r="D209" s="133" t="s">
        <v>212</v>
      </c>
      <c r="E209" s="61" t="s">
        <v>37</v>
      </c>
      <c r="F209" s="88" t="s">
        <v>469</v>
      </c>
      <c r="G209" s="68"/>
      <c r="H209" s="8"/>
      <c r="I209" s="88"/>
      <c r="J209" s="68" t="s">
        <v>1027</v>
      </c>
      <c r="K209" s="68"/>
      <c r="L209" s="68"/>
      <c r="M209" s="68"/>
      <c r="N209" s="68" t="s">
        <v>598</v>
      </c>
      <c r="O209" s="68"/>
      <c r="P209" s="68"/>
    </row>
    <row r="210" spans="1:16" ht="51" customHeight="1">
      <c r="A210" s="188" t="s">
        <v>265</v>
      </c>
      <c r="B210" s="68"/>
      <c r="C210" s="68"/>
      <c r="D210" s="133" t="s">
        <v>410</v>
      </c>
      <c r="E210" s="61" t="s">
        <v>37</v>
      </c>
      <c r="F210" s="88" t="s">
        <v>474</v>
      </c>
      <c r="G210" s="68"/>
      <c r="H210" s="8"/>
      <c r="I210" s="88"/>
      <c r="J210" s="68" t="s">
        <v>588</v>
      </c>
      <c r="K210" s="68"/>
      <c r="L210" s="68"/>
      <c r="M210" s="68" t="s">
        <v>38</v>
      </c>
      <c r="N210" s="68"/>
      <c r="O210" s="68"/>
      <c r="P210" s="68"/>
    </row>
    <row r="211" spans="1:16" ht="51" customHeight="1">
      <c r="A211" s="188" t="s">
        <v>265</v>
      </c>
      <c r="B211" s="68" t="s">
        <v>683</v>
      </c>
      <c r="C211" s="68"/>
      <c r="D211" s="135" t="s">
        <v>792</v>
      </c>
      <c r="E211" s="61" t="s">
        <v>37</v>
      </c>
      <c r="F211" s="88" t="s">
        <v>1030</v>
      </c>
      <c r="G211" s="68">
        <v>28</v>
      </c>
      <c r="H211" s="8"/>
      <c r="I211" s="88" t="s">
        <v>794</v>
      </c>
      <c r="J211" s="68" t="s">
        <v>1027</v>
      </c>
      <c r="K211" s="94" t="s">
        <v>593</v>
      </c>
      <c r="L211" s="68"/>
      <c r="M211" s="68"/>
      <c r="N211" s="68"/>
      <c r="O211" s="68"/>
      <c r="P211" s="68"/>
    </row>
    <row r="212" spans="1:16" ht="51" customHeight="1">
      <c r="A212" s="188" t="s">
        <v>265</v>
      </c>
      <c r="B212" s="68"/>
      <c r="C212" s="68"/>
      <c r="D212" s="133" t="s">
        <v>214</v>
      </c>
      <c r="E212" s="61" t="s">
        <v>37</v>
      </c>
      <c r="F212" s="88" t="s">
        <v>456</v>
      </c>
      <c r="G212" s="68" t="s">
        <v>520</v>
      </c>
      <c r="H212" s="8"/>
      <c r="I212" s="88"/>
      <c r="J212" s="68" t="s">
        <v>1020</v>
      </c>
      <c r="K212" s="68"/>
      <c r="L212" s="68"/>
      <c r="M212" s="68"/>
      <c r="N212" s="68"/>
      <c r="O212" s="68" t="s">
        <v>38</v>
      </c>
      <c r="P212" s="68"/>
    </row>
    <row r="213" spans="1:16" ht="51" customHeight="1">
      <c r="A213" s="188" t="s">
        <v>265</v>
      </c>
      <c r="B213" s="68"/>
      <c r="C213" s="68"/>
      <c r="D213" s="133" t="s">
        <v>216</v>
      </c>
      <c r="E213" s="61" t="s">
        <v>37</v>
      </c>
      <c r="F213" s="88" t="s">
        <v>470</v>
      </c>
      <c r="G213" s="68"/>
      <c r="H213" s="8"/>
      <c r="I213" s="88"/>
      <c r="J213" s="68" t="s">
        <v>613</v>
      </c>
      <c r="K213" s="68"/>
      <c r="L213" s="68"/>
      <c r="M213" s="68" t="s">
        <v>593</v>
      </c>
      <c r="N213" s="68"/>
      <c r="O213" s="68"/>
      <c r="P213" s="68"/>
    </row>
    <row r="214" spans="1:16" ht="51" customHeight="1">
      <c r="A214" s="188" t="s">
        <v>265</v>
      </c>
      <c r="B214" s="68" t="s">
        <v>8</v>
      </c>
      <c r="C214" s="68"/>
      <c r="D214" s="133" t="s">
        <v>411</v>
      </c>
      <c r="E214" s="61" t="s">
        <v>37</v>
      </c>
      <c r="F214" s="88" t="s">
        <v>50</v>
      </c>
      <c r="G214" s="68"/>
      <c r="H214" s="8"/>
      <c r="I214" s="88"/>
      <c r="J214" s="68"/>
      <c r="K214" s="252">
        <v>3</v>
      </c>
      <c r="L214" s="252">
        <v>1</v>
      </c>
      <c r="M214" s="66"/>
      <c r="N214" s="68"/>
      <c r="O214" s="68"/>
      <c r="P214" s="68"/>
    </row>
    <row r="215" spans="1:16" ht="51" customHeight="1">
      <c r="A215" s="188" t="s">
        <v>265</v>
      </c>
      <c r="B215" s="68"/>
      <c r="C215" s="68"/>
      <c r="D215" s="133" t="s">
        <v>689</v>
      </c>
      <c r="E215" s="61" t="s">
        <v>37</v>
      </c>
      <c r="F215" s="88" t="s">
        <v>496</v>
      </c>
      <c r="G215" s="68"/>
      <c r="H215" s="8"/>
      <c r="I215" s="88"/>
      <c r="J215" s="68"/>
      <c r="K215" s="66"/>
      <c r="L215" s="66"/>
      <c r="M215" s="66"/>
      <c r="N215" s="68"/>
      <c r="O215" s="68"/>
      <c r="P215" s="68"/>
    </row>
    <row r="216" spans="1:16" ht="51" customHeight="1">
      <c r="A216" s="188" t="s">
        <v>265</v>
      </c>
      <c r="B216" s="68"/>
      <c r="C216" s="68" t="s">
        <v>253</v>
      </c>
      <c r="D216" s="135" t="s">
        <v>254</v>
      </c>
      <c r="E216" s="68" t="s">
        <v>37</v>
      </c>
      <c r="F216" s="88" t="s">
        <v>482</v>
      </c>
      <c r="G216" s="68">
        <v>17</v>
      </c>
      <c r="H216" s="8">
        <v>3</v>
      </c>
      <c r="I216" s="88" t="s">
        <v>987</v>
      </c>
      <c r="J216" s="68" t="s">
        <v>1022</v>
      </c>
      <c r="K216" s="68">
        <v>1</v>
      </c>
      <c r="L216" s="68"/>
      <c r="M216" s="68"/>
      <c r="N216" s="68"/>
      <c r="O216" s="68">
        <v>2</v>
      </c>
      <c r="P216" s="68"/>
    </row>
    <row r="217" spans="1:16" ht="51" customHeight="1">
      <c r="A217" s="188" t="s">
        <v>265</v>
      </c>
      <c r="B217" s="68" t="s">
        <v>8</v>
      </c>
      <c r="C217" s="68"/>
      <c r="D217" s="135" t="s">
        <v>266</v>
      </c>
      <c r="E217" s="68"/>
      <c r="F217" s="88" t="s">
        <v>617</v>
      </c>
      <c r="G217" s="68">
        <v>13</v>
      </c>
      <c r="H217" s="8"/>
      <c r="I217" s="88" t="s">
        <v>1045</v>
      </c>
      <c r="J217" s="8" t="s">
        <v>692</v>
      </c>
      <c r="K217" s="68"/>
      <c r="L217" s="68"/>
      <c r="M217" s="68" t="s">
        <v>593</v>
      </c>
      <c r="N217" s="68"/>
      <c r="O217" s="68"/>
      <c r="P217" s="68"/>
    </row>
    <row r="218" spans="1:16" ht="26.25" customHeight="1">
      <c r="A218" s="284" t="s">
        <v>267</v>
      </c>
      <c r="B218" s="284"/>
      <c r="C218" s="284"/>
      <c r="D218" s="284"/>
      <c r="E218" s="284"/>
      <c r="F218" s="284"/>
      <c r="G218" s="284"/>
      <c r="H218" s="284"/>
      <c r="I218" s="284"/>
      <c r="J218" s="284"/>
      <c r="K218" s="284"/>
      <c r="L218" s="284"/>
      <c r="M218" s="284"/>
      <c r="N218" s="284"/>
      <c r="O218" s="284"/>
      <c r="P218" s="284"/>
    </row>
    <row r="219" spans="1:16" ht="26.25" customHeight="1">
      <c r="A219" s="284"/>
      <c r="B219" s="284"/>
      <c r="C219" s="284"/>
      <c r="D219" s="284"/>
      <c r="E219" s="284"/>
      <c r="F219" s="284"/>
      <c r="G219" s="284"/>
      <c r="H219" s="284"/>
      <c r="I219" s="284"/>
      <c r="J219" s="284"/>
      <c r="K219" s="284"/>
      <c r="L219" s="284"/>
      <c r="M219" s="284"/>
      <c r="N219" s="284"/>
      <c r="O219" s="284"/>
      <c r="P219" s="284"/>
    </row>
    <row r="220" spans="1:16" ht="51" customHeight="1">
      <c r="A220" s="197" t="s">
        <v>268</v>
      </c>
      <c r="B220" s="61" t="s">
        <v>460</v>
      </c>
      <c r="C220" s="78" t="s">
        <v>514</v>
      </c>
      <c r="D220" s="191" t="s">
        <v>212</v>
      </c>
      <c r="E220" s="61" t="s">
        <v>37</v>
      </c>
      <c r="F220" s="88" t="s">
        <v>469</v>
      </c>
      <c r="G220" s="79">
        <f>20+3</f>
        <v>23</v>
      </c>
      <c r="H220" s="61">
        <v>2</v>
      </c>
      <c r="I220" s="88" t="s">
        <v>515</v>
      </c>
      <c r="J220" s="68" t="s">
        <v>1027</v>
      </c>
      <c r="K220" s="61"/>
      <c r="L220" s="61"/>
      <c r="M220" s="61"/>
      <c r="N220" s="61" t="s">
        <v>598</v>
      </c>
      <c r="O220" s="61"/>
      <c r="P220" s="71"/>
    </row>
    <row r="221" spans="1:16" ht="51" customHeight="1">
      <c r="A221" s="170" t="s">
        <v>268</v>
      </c>
      <c r="B221" s="61" t="s">
        <v>8</v>
      </c>
      <c r="C221" s="78" t="s">
        <v>408</v>
      </c>
      <c r="D221" s="191" t="s">
        <v>410</v>
      </c>
      <c r="E221" s="61" t="s">
        <v>37</v>
      </c>
      <c r="F221" s="88" t="s">
        <v>474</v>
      </c>
      <c r="G221" s="79">
        <v>20</v>
      </c>
      <c r="H221" s="61">
        <v>3</v>
      </c>
      <c r="I221" s="88" t="s">
        <v>517</v>
      </c>
      <c r="J221" s="68" t="s">
        <v>588</v>
      </c>
      <c r="K221" s="61"/>
      <c r="L221" s="61"/>
      <c r="M221" s="61" t="s">
        <v>38</v>
      </c>
      <c r="N221" s="61"/>
      <c r="O221" s="77"/>
      <c r="P221" s="71"/>
    </row>
    <row r="222" spans="1:16" ht="48.75" customHeight="1">
      <c r="A222" s="170" t="s">
        <v>268</v>
      </c>
      <c r="B222" s="68" t="s">
        <v>8</v>
      </c>
      <c r="C222" s="68" t="s">
        <v>201</v>
      </c>
      <c r="D222" s="191" t="s">
        <v>400</v>
      </c>
      <c r="E222" s="68" t="s">
        <v>37</v>
      </c>
      <c r="F222" s="88" t="s">
        <v>615</v>
      </c>
      <c r="G222" s="68">
        <v>25</v>
      </c>
      <c r="H222" s="61">
        <v>3</v>
      </c>
      <c r="I222" s="88" t="s">
        <v>519</v>
      </c>
      <c r="J222" s="68" t="s">
        <v>1022</v>
      </c>
      <c r="K222" s="61"/>
      <c r="L222" s="61" t="s">
        <v>38</v>
      </c>
      <c r="M222" s="61"/>
      <c r="N222" s="61"/>
      <c r="O222" s="71"/>
      <c r="P222" s="71"/>
    </row>
    <row r="223" spans="1:16" ht="48.75" customHeight="1">
      <c r="A223" s="170" t="s">
        <v>268</v>
      </c>
      <c r="B223" s="61" t="s">
        <v>460</v>
      </c>
      <c r="C223" s="78" t="s">
        <v>409</v>
      </c>
      <c r="D223" s="191" t="s">
        <v>214</v>
      </c>
      <c r="E223" s="61" t="s">
        <v>37</v>
      </c>
      <c r="F223" s="88" t="s">
        <v>456</v>
      </c>
      <c r="G223" s="68" t="s">
        <v>520</v>
      </c>
      <c r="H223" s="61">
        <v>3</v>
      </c>
      <c r="I223" s="88" t="s">
        <v>518</v>
      </c>
      <c r="J223" s="68" t="s">
        <v>1020</v>
      </c>
      <c r="K223" s="61"/>
      <c r="L223" s="61"/>
      <c r="M223" s="61"/>
      <c r="N223" s="61"/>
      <c r="O223" s="71" t="s">
        <v>38</v>
      </c>
      <c r="P223" s="71"/>
    </row>
    <row r="224" spans="1:16" ht="48.75" customHeight="1">
      <c r="A224" s="170" t="s">
        <v>268</v>
      </c>
      <c r="B224" s="61" t="s">
        <v>8</v>
      </c>
      <c r="C224" s="78" t="s">
        <v>409</v>
      </c>
      <c r="D224" s="191" t="s">
        <v>216</v>
      </c>
      <c r="E224" s="61" t="s">
        <v>37</v>
      </c>
      <c r="F224" s="88" t="s">
        <v>470</v>
      </c>
      <c r="G224" s="79" t="s">
        <v>520</v>
      </c>
      <c r="H224" s="61">
        <v>3</v>
      </c>
      <c r="I224" s="88" t="s">
        <v>519</v>
      </c>
      <c r="J224" s="68" t="s">
        <v>613</v>
      </c>
      <c r="K224" s="61"/>
      <c r="L224" s="61"/>
      <c r="M224" s="61" t="s">
        <v>593</v>
      </c>
      <c r="N224" s="61"/>
      <c r="O224" s="71"/>
      <c r="P224" s="71"/>
    </row>
    <row r="225" spans="1:16" ht="48.75" customHeight="1">
      <c r="A225" s="170" t="s">
        <v>268</v>
      </c>
      <c r="B225" s="61"/>
      <c r="C225" s="78" t="s">
        <v>77</v>
      </c>
      <c r="D225" s="191" t="s">
        <v>78</v>
      </c>
      <c r="E225" s="61" t="s">
        <v>37</v>
      </c>
      <c r="F225" s="88" t="s">
        <v>1030</v>
      </c>
      <c r="G225" s="79">
        <v>18</v>
      </c>
      <c r="H225" s="61">
        <v>3</v>
      </c>
      <c r="I225" s="88">
        <v>9</v>
      </c>
      <c r="J225" s="61" t="s">
        <v>1027</v>
      </c>
      <c r="K225" s="253"/>
      <c r="L225" s="253"/>
      <c r="M225" s="253"/>
      <c r="N225" s="253">
        <v>4</v>
      </c>
      <c r="O225" s="254">
        <v>3</v>
      </c>
      <c r="P225" s="254"/>
    </row>
    <row r="226" spans="1:16" ht="51" customHeight="1">
      <c r="A226" s="170" t="s">
        <v>268</v>
      </c>
      <c r="B226" s="61" t="s">
        <v>460</v>
      </c>
      <c r="C226" s="78" t="s">
        <v>217</v>
      </c>
      <c r="D226" s="191" t="s">
        <v>670</v>
      </c>
      <c r="E226" s="61" t="s">
        <v>37</v>
      </c>
      <c r="F226" s="88" t="s">
        <v>619</v>
      </c>
      <c r="G226" s="68">
        <v>31</v>
      </c>
      <c r="H226" s="61">
        <v>3</v>
      </c>
      <c r="I226" s="88" t="s">
        <v>672</v>
      </c>
      <c r="J226" s="68" t="s">
        <v>1023</v>
      </c>
      <c r="K226" s="106"/>
      <c r="L226" s="107"/>
      <c r="M226" s="107"/>
      <c r="N226" s="107"/>
      <c r="O226" s="108"/>
      <c r="P226" s="109" t="s">
        <v>38</v>
      </c>
    </row>
    <row r="227" spans="1:16" ht="51" customHeight="1">
      <c r="A227" s="170" t="s">
        <v>268</v>
      </c>
      <c r="B227" s="68" t="s">
        <v>549</v>
      </c>
      <c r="C227" s="68" t="s">
        <v>224</v>
      </c>
      <c r="D227" s="191" t="s">
        <v>225</v>
      </c>
      <c r="E227" s="68" t="s">
        <v>37</v>
      </c>
      <c r="F227" s="88" t="s">
        <v>488</v>
      </c>
      <c r="G227" s="81">
        <f>24+11</f>
        <v>35</v>
      </c>
      <c r="H227" s="61">
        <v>2</v>
      </c>
      <c r="I227" s="88" t="s">
        <v>681</v>
      </c>
      <c r="J227" s="88" t="s">
        <v>1017</v>
      </c>
      <c r="K227" s="68"/>
      <c r="L227" s="61" t="s">
        <v>593</v>
      </c>
      <c r="M227" s="61"/>
      <c r="N227" s="61"/>
      <c r="O227" s="77"/>
      <c r="P227" s="71"/>
    </row>
    <row r="228" spans="1:16" ht="51" customHeight="1">
      <c r="A228" s="170" t="s">
        <v>268</v>
      </c>
      <c r="B228" s="68" t="s">
        <v>684</v>
      </c>
      <c r="C228" s="68" t="s">
        <v>224</v>
      </c>
      <c r="D228" s="191" t="s">
        <v>226</v>
      </c>
      <c r="E228" s="68" t="s">
        <v>37</v>
      </c>
      <c r="F228" s="88" t="s">
        <v>474</v>
      </c>
      <c r="G228" s="81">
        <f>24+11</f>
        <v>35</v>
      </c>
      <c r="H228" s="61">
        <v>3</v>
      </c>
      <c r="I228" s="88" t="s">
        <v>681</v>
      </c>
      <c r="J228" s="68" t="s">
        <v>605</v>
      </c>
      <c r="K228" s="61" t="s">
        <v>38</v>
      </c>
      <c r="L228" s="61"/>
      <c r="M228" s="68"/>
      <c r="N228" s="61"/>
      <c r="O228" s="77"/>
      <c r="P228" s="71"/>
    </row>
    <row r="229" spans="1:16" ht="51" customHeight="1">
      <c r="A229" s="170" t="s">
        <v>268</v>
      </c>
      <c r="B229" s="68" t="s">
        <v>530</v>
      </c>
      <c r="C229" s="68"/>
      <c r="D229" s="191" t="s">
        <v>204</v>
      </c>
      <c r="E229" s="68" t="s">
        <v>37</v>
      </c>
      <c r="F229" s="88" t="s">
        <v>616</v>
      </c>
      <c r="G229" s="68">
        <v>26</v>
      </c>
      <c r="H229" s="8">
        <v>3</v>
      </c>
      <c r="I229" s="88" t="s">
        <v>801</v>
      </c>
      <c r="J229" s="68" t="s">
        <v>1022</v>
      </c>
      <c r="K229" s="63"/>
      <c r="L229" s="61"/>
      <c r="M229" s="68">
        <v>2</v>
      </c>
      <c r="N229" s="61"/>
      <c r="O229" s="61">
        <v>1</v>
      </c>
      <c r="P229" s="71"/>
    </row>
    <row r="230" spans="1:16" ht="51" customHeight="1">
      <c r="A230" s="170" t="s">
        <v>268</v>
      </c>
      <c r="B230" s="68" t="s">
        <v>530</v>
      </c>
      <c r="C230" s="68"/>
      <c r="D230" s="191" t="s">
        <v>230</v>
      </c>
      <c r="E230" s="68"/>
      <c r="F230" s="88" t="s">
        <v>621</v>
      </c>
      <c r="G230" s="68">
        <v>35</v>
      </c>
      <c r="H230" s="8"/>
      <c r="I230" s="88" t="s">
        <v>979</v>
      </c>
      <c r="J230" s="68" t="s">
        <v>1020</v>
      </c>
      <c r="K230" s="63">
        <v>3</v>
      </c>
      <c r="L230" s="61"/>
      <c r="M230" s="68">
        <v>1</v>
      </c>
      <c r="N230" s="61"/>
      <c r="O230" s="71"/>
      <c r="P230" s="71"/>
    </row>
    <row r="231" spans="1:16" ht="50.25" customHeight="1">
      <c r="A231" s="284" t="s">
        <v>407</v>
      </c>
      <c r="B231" s="284"/>
      <c r="C231" s="284"/>
      <c r="D231" s="284"/>
      <c r="E231" s="284"/>
      <c r="F231" s="284"/>
      <c r="G231" s="284"/>
      <c r="H231" s="284"/>
      <c r="I231" s="284"/>
      <c r="J231" s="284"/>
      <c r="K231" s="284"/>
      <c r="L231" s="284"/>
      <c r="M231" s="284"/>
      <c r="N231" s="284"/>
      <c r="O231" s="284"/>
      <c r="P231" s="284"/>
    </row>
    <row r="232" spans="1:16" ht="11.25" customHeight="1">
      <c r="A232" s="284"/>
      <c r="B232" s="284"/>
      <c r="C232" s="284"/>
      <c r="D232" s="284"/>
      <c r="E232" s="284"/>
      <c r="F232" s="284"/>
      <c r="G232" s="284"/>
      <c r="H232" s="284"/>
      <c r="I232" s="284"/>
      <c r="J232" s="284"/>
      <c r="K232" s="284"/>
      <c r="L232" s="284"/>
      <c r="M232" s="284"/>
      <c r="N232" s="284"/>
      <c r="O232" s="284"/>
      <c r="P232" s="284"/>
    </row>
    <row r="233" spans="1:16" ht="51" customHeight="1">
      <c r="A233" s="195" t="s">
        <v>270</v>
      </c>
      <c r="B233" s="78" t="s">
        <v>685</v>
      </c>
      <c r="C233" s="68" t="s">
        <v>269</v>
      </c>
      <c r="D233" s="128" t="s">
        <v>225</v>
      </c>
      <c r="E233" s="68" t="s">
        <v>37</v>
      </c>
      <c r="F233" s="88" t="s">
        <v>488</v>
      </c>
      <c r="G233" s="81">
        <f>24+11</f>
        <v>35</v>
      </c>
      <c r="H233" s="78">
        <v>2</v>
      </c>
      <c r="I233" s="88" t="s">
        <v>686</v>
      </c>
      <c r="J233" s="88" t="s">
        <v>1017</v>
      </c>
      <c r="K233" s="68"/>
      <c r="L233" s="78" t="s">
        <v>593</v>
      </c>
      <c r="M233" s="78"/>
      <c r="N233" s="78"/>
      <c r="O233" s="78"/>
      <c r="P233" s="78"/>
    </row>
    <row r="234" spans="1:16" ht="51" customHeight="1">
      <c r="A234" s="193" t="s">
        <v>270</v>
      </c>
      <c r="B234" s="78" t="s">
        <v>684</v>
      </c>
      <c r="C234" s="68" t="s">
        <v>269</v>
      </c>
      <c r="D234" s="128" t="s">
        <v>226</v>
      </c>
      <c r="E234" s="68" t="s">
        <v>37</v>
      </c>
      <c r="F234" s="88" t="s">
        <v>474</v>
      </c>
      <c r="G234" s="81">
        <f>24+11</f>
        <v>35</v>
      </c>
      <c r="H234" s="78">
        <v>3</v>
      </c>
      <c r="I234" s="88" t="s">
        <v>687</v>
      </c>
      <c r="J234" s="68" t="s">
        <v>605</v>
      </c>
      <c r="K234" s="78" t="s">
        <v>38</v>
      </c>
      <c r="L234" s="78"/>
      <c r="M234" s="68"/>
      <c r="N234" s="78"/>
      <c r="O234" s="78"/>
      <c r="P234" s="78"/>
    </row>
    <row r="235" spans="1:16" ht="51" customHeight="1">
      <c r="A235" s="193" t="s">
        <v>270</v>
      </c>
      <c r="B235" s="68" t="s">
        <v>7</v>
      </c>
      <c r="C235" s="78" t="s">
        <v>106</v>
      </c>
      <c r="D235" s="128" t="s">
        <v>230</v>
      </c>
      <c r="E235" s="68" t="s">
        <v>37</v>
      </c>
      <c r="F235" s="88" t="s">
        <v>621</v>
      </c>
      <c r="G235" s="78">
        <v>35</v>
      </c>
      <c r="H235" s="78">
        <v>3</v>
      </c>
      <c r="I235" s="88" t="s">
        <v>980</v>
      </c>
      <c r="J235" s="68" t="s">
        <v>1020</v>
      </c>
      <c r="K235" s="78"/>
      <c r="L235" s="78" t="s">
        <v>38</v>
      </c>
      <c r="M235" s="78"/>
      <c r="N235" s="78"/>
      <c r="O235" s="78"/>
      <c r="P235" s="78"/>
    </row>
    <row r="236" spans="1:16" ht="51" customHeight="1">
      <c r="A236" s="193" t="s">
        <v>270</v>
      </c>
      <c r="B236" s="78" t="s">
        <v>530</v>
      </c>
      <c r="C236" s="68" t="s">
        <v>203</v>
      </c>
      <c r="D236" s="128" t="s">
        <v>204</v>
      </c>
      <c r="E236" s="68" t="s">
        <v>37</v>
      </c>
      <c r="F236" s="88" t="s">
        <v>616</v>
      </c>
      <c r="G236" s="68">
        <v>26</v>
      </c>
      <c r="H236" s="8">
        <v>3</v>
      </c>
      <c r="I236" s="88" t="s">
        <v>802</v>
      </c>
      <c r="J236" s="68" t="s">
        <v>1022</v>
      </c>
      <c r="K236" s="78"/>
      <c r="L236" s="78"/>
      <c r="M236" s="78">
        <v>2</v>
      </c>
      <c r="N236" s="78"/>
      <c r="O236" s="78">
        <v>1</v>
      </c>
      <c r="P236" s="78"/>
    </row>
    <row r="237" spans="1:16" ht="51" customHeight="1">
      <c r="A237" s="193" t="s">
        <v>270</v>
      </c>
      <c r="B237" s="78" t="s">
        <v>7</v>
      </c>
      <c r="C237" s="78" t="s">
        <v>220</v>
      </c>
      <c r="D237" s="128" t="s">
        <v>221</v>
      </c>
      <c r="E237" s="78" t="s">
        <v>37</v>
      </c>
      <c r="F237" s="88" t="s">
        <v>659</v>
      </c>
      <c r="G237" s="81">
        <v>34</v>
      </c>
      <c r="H237" s="78">
        <v>3</v>
      </c>
      <c r="I237" s="88" t="s">
        <v>798</v>
      </c>
      <c r="J237" s="68" t="s">
        <v>1022</v>
      </c>
      <c r="K237" s="78"/>
      <c r="L237" s="78"/>
      <c r="M237" s="78">
        <v>4</v>
      </c>
      <c r="N237" s="78">
        <v>3</v>
      </c>
      <c r="O237" s="78"/>
      <c r="P237" s="78"/>
    </row>
    <row r="238" spans="1:16" ht="51" customHeight="1">
      <c r="A238" s="193" t="s">
        <v>270</v>
      </c>
      <c r="B238" s="78" t="s">
        <v>7</v>
      </c>
      <c r="C238" s="78" t="s">
        <v>220</v>
      </c>
      <c r="D238" s="128" t="s">
        <v>223</v>
      </c>
      <c r="E238" s="78" t="s">
        <v>37</v>
      </c>
      <c r="F238" s="88" t="s">
        <v>659</v>
      </c>
      <c r="G238" s="81">
        <v>34</v>
      </c>
      <c r="H238" s="78">
        <v>3</v>
      </c>
      <c r="I238" s="88" t="s">
        <v>798</v>
      </c>
      <c r="J238" s="68" t="s">
        <v>613</v>
      </c>
      <c r="K238" s="78"/>
      <c r="L238" s="78"/>
      <c r="M238" s="78"/>
      <c r="N238" s="78" t="s">
        <v>38</v>
      </c>
      <c r="O238" s="78"/>
      <c r="P238" s="78"/>
    </row>
    <row r="239" spans="1:16" ht="51" customHeight="1">
      <c r="A239" s="193" t="s">
        <v>270</v>
      </c>
      <c r="B239" s="68" t="s">
        <v>7</v>
      </c>
      <c r="C239" s="68" t="s">
        <v>202</v>
      </c>
      <c r="D239" s="128" t="s">
        <v>367</v>
      </c>
      <c r="E239" s="68" t="s">
        <v>37</v>
      </c>
      <c r="F239" s="88" t="s">
        <v>786</v>
      </c>
      <c r="G239" s="78">
        <v>29</v>
      </c>
      <c r="H239" s="68">
        <v>2</v>
      </c>
      <c r="I239" s="88" t="s">
        <v>791</v>
      </c>
      <c r="J239" s="68" t="s">
        <v>1022</v>
      </c>
      <c r="K239" s="78" t="s">
        <v>784</v>
      </c>
      <c r="L239" s="78"/>
      <c r="M239" s="78"/>
      <c r="N239" s="78"/>
      <c r="O239" s="78"/>
      <c r="P239" s="78"/>
    </row>
    <row r="240" spans="1:16" ht="26.25" customHeight="1">
      <c r="A240" s="261" t="s">
        <v>9</v>
      </c>
      <c r="B240" s="262"/>
      <c r="C240" s="262"/>
      <c r="D240" s="262"/>
      <c r="E240" s="262"/>
      <c r="F240" s="262"/>
      <c r="G240" s="262"/>
      <c r="H240" s="262"/>
      <c r="I240" s="262"/>
      <c r="J240" s="262"/>
      <c r="K240" s="262"/>
      <c r="L240" s="262"/>
      <c r="M240" s="262"/>
      <c r="N240" s="262"/>
      <c r="O240" s="262"/>
      <c r="P240" s="263"/>
    </row>
    <row r="241" spans="1:16" ht="51" customHeight="1">
      <c r="A241" s="272"/>
      <c r="B241" s="273"/>
      <c r="C241" s="273"/>
      <c r="D241" s="273"/>
      <c r="E241" s="273"/>
      <c r="F241" s="273"/>
      <c r="G241" s="273"/>
      <c r="H241" s="273"/>
      <c r="I241" s="273"/>
      <c r="J241" s="273"/>
      <c r="K241" s="273"/>
      <c r="L241" s="273"/>
      <c r="M241" s="273"/>
      <c r="N241" s="273"/>
      <c r="O241" s="273"/>
      <c r="P241" s="274"/>
    </row>
    <row r="242" spans="1:16" ht="60" customHeight="1">
      <c r="A242" s="264" t="s">
        <v>606</v>
      </c>
      <c r="B242" s="265"/>
      <c r="C242" s="265"/>
      <c r="D242" s="265"/>
      <c r="E242" s="265"/>
      <c r="F242" s="265"/>
      <c r="G242" s="265"/>
      <c r="H242" s="265"/>
      <c r="I242" s="265"/>
      <c r="J242" s="265"/>
      <c r="K242" s="265"/>
      <c r="L242" s="265"/>
      <c r="M242" s="265"/>
      <c r="N242" s="265"/>
      <c r="O242" s="265"/>
      <c r="P242" s="286"/>
    </row>
    <row r="243" spans="1:16" ht="60" customHeight="1">
      <c r="A243" s="98" t="s">
        <v>606</v>
      </c>
      <c r="B243" s="66" t="s">
        <v>527</v>
      </c>
      <c r="C243" s="68" t="s">
        <v>526</v>
      </c>
      <c r="D243" s="88" t="s">
        <v>524</v>
      </c>
      <c r="E243" s="66" t="s">
        <v>37</v>
      </c>
      <c r="F243" s="88" t="s">
        <v>456</v>
      </c>
      <c r="G243" s="68">
        <f>21+7</f>
        <v>28</v>
      </c>
      <c r="H243" s="2">
        <v>3</v>
      </c>
      <c r="I243" s="88" t="s">
        <v>1038</v>
      </c>
      <c r="J243" s="68" t="s">
        <v>1023</v>
      </c>
      <c r="K243" s="66"/>
      <c r="L243" s="66" t="s">
        <v>38</v>
      </c>
      <c r="M243" s="66"/>
      <c r="N243" s="66"/>
      <c r="O243" s="66"/>
      <c r="P243" s="66"/>
    </row>
    <row r="244" spans="1:16" ht="60" customHeight="1">
      <c r="A244" s="96" t="s">
        <v>606</v>
      </c>
      <c r="B244" s="97"/>
      <c r="C244" s="97"/>
      <c r="D244" s="88" t="s">
        <v>271</v>
      </c>
      <c r="E244" s="68" t="s">
        <v>37</v>
      </c>
      <c r="F244" s="88" t="s">
        <v>463</v>
      </c>
      <c r="G244" s="68">
        <v>27</v>
      </c>
      <c r="H244" s="8">
        <v>3</v>
      </c>
      <c r="I244" s="88" t="s">
        <v>1032</v>
      </c>
      <c r="J244" s="68" t="s">
        <v>1022</v>
      </c>
      <c r="K244" s="66"/>
      <c r="L244" s="66"/>
      <c r="M244" s="66"/>
      <c r="N244" s="66" t="s">
        <v>38</v>
      </c>
      <c r="O244" s="66"/>
      <c r="P244" s="66"/>
    </row>
    <row r="245" spans="1:16" ht="60" customHeight="1">
      <c r="A245" s="96" t="s">
        <v>606</v>
      </c>
      <c r="B245" s="97"/>
      <c r="C245" s="97"/>
      <c r="D245" s="88" t="s">
        <v>247</v>
      </c>
      <c r="E245" s="97"/>
      <c r="F245" s="88" t="s">
        <v>482</v>
      </c>
      <c r="G245" s="68">
        <v>16</v>
      </c>
      <c r="H245" s="80">
        <v>2</v>
      </c>
      <c r="I245" s="88" t="s">
        <v>1041</v>
      </c>
      <c r="J245" s="68" t="s">
        <v>1020</v>
      </c>
      <c r="K245" s="66"/>
      <c r="L245" s="66" t="s">
        <v>593</v>
      </c>
      <c r="M245" s="66"/>
      <c r="N245" s="66"/>
      <c r="O245" s="66"/>
      <c r="P245" s="66"/>
    </row>
    <row r="246" spans="1:16" ht="26.25" customHeight="1">
      <c r="A246" s="264" t="s">
        <v>274</v>
      </c>
      <c r="B246" s="265"/>
      <c r="C246" s="265"/>
      <c r="D246" s="265"/>
      <c r="E246" s="265"/>
      <c r="F246" s="265"/>
      <c r="G246" s="265"/>
      <c r="H246" s="265"/>
      <c r="I246" s="265"/>
      <c r="J246" s="265"/>
      <c r="K246" s="265"/>
      <c r="L246" s="265"/>
      <c r="M246" s="265"/>
      <c r="N246" s="265"/>
      <c r="O246" s="265"/>
      <c r="P246" s="286"/>
    </row>
    <row r="247" spans="1:16" ht="26.25" customHeight="1">
      <c r="A247" s="270"/>
      <c r="B247" s="271"/>
      <c r="C247" s="271"/>
      <c r="D247" s="271"/>
      <c r="E247" s="271"/>
      <c r="F247" s="271"/>
      <c r="G247" s="271"/>
      <c r="H247" s="271"/>
      <c r="I247" s="271"/>
      <c r="J247" s="271"/>
      <c r="K247" s="271"/>
      <c r="L247" s="271"/>
      <c r="M247" s="271"/>
      <c r="N247" s="271"/>
      <c r="O247" s="271"/>
      <c r="P247" s="283"/>
    </row>
    <row r="248" spans="1:16" ht="51" customHeight="1">
      <c r="A248" s="20" t="s">
        <v>275</v>
      </c>
      <c r="B248" s="66" t="s">
        <v>527</v>
      </c>
      <c r="C248" s="68" t="s">
        <v>526</v>
      </c>
      <c r="D248" s="88" t="s">
        <v>524</v>
      </c>
      <c r="E248" s="66" t="s">
        <v>37</v>
      </c>
      <c r="F248" s="88" t="s">
        <v>456</v>
      </c>
      <c r="G248" s="68">
        <f>21+7</f>
        <v>28</v>
      </c>
      <c r="H248" s="2">
        <v>3</v>
      </c>
      <c r="I248" s="88" t="s">
        <v>528</v>
      </c>
      <c r="J248" s="68" t="s">
        <v>1023</v>
      </c>
      <c r="K248" s="66"/>
      <c r="L248" s="66" t="s">
        <v>38</v>
      </c>
      <c r="M248" s="66"/>
      <c r="N248" s="66"/>
      <c r="O248" s="66"/>
      <c r="P248" s="66"/>
    </row>
    <row r="249" spans="1:16" ht="51" customHeight="1">
      <c r="A249" s="1" t="s">
        <v>275</v>
      </c>
      <c r="B249" s="66" t="s">
        <v>7</v>
      </c>
      <c r="C249" s="68" t="s">
        <v>545</v>
      </c>
      <c r="D249" s="88" t="s">
        <v>271</v>
      </c>
      <c r="E249" s="68" t="s">
        <v>37</v>
      </c>
      <c r="F249" s="88" t="s">
        <v>463</v>
      </c>
      <c r="G249" s="68">
        <v>27</v>
      </c>
      <c r="H249" s="8">
        <v>3</v>
      </c>
      <c r="I249" s="88" t="s">
        <v>599</v>
      </c>
      <c r="J249" s="68" t="s">
        <v>1022</v>
      </c>
      <c r="K249" s="66"/>
      <c r="L249" s="66"/>
      <c r="M249" s="66"/>
      <c r="N249" s="66" t="s">
        <v>38</v>
      </c>
      <c r="O249" s="66"/>
      <c r="P249" s="66"/>
    </row>
    <row r="250" spans="1:16" ht="51" customHeight="1">
      <c r="A250" s="1" t="s">
        <v>275</v>
      </c>
      <c r="B250" s="66" t="s">
        <v>455</v>
      </c>
      <c r="C250" s="68" t="s">
        <v>459</v>
      </c>
      <c r="D250" s="88" t="s">
        <v>293</v>
      </c>
      <c r="E250" s="68" t="s">
        <v>37</v>
      </c>
      <c r="F250" s="88" t="s">
        <v>462</v>
      </c>
      <c r="G250" s="68">
        <f>7+2+7</f>
        <v>16</v>
      </c>
      <c r="H250" s="68">
        <v>3</v>
      </c>
      <c r="I250" s="88" t="s">
        <v>1028</v>
      </c>
      <c r="J250" s="68" t="s">
        <v>1023</v>
      </c>
      <c r="K250" s="66"/>
      <c r="L250" s="66"/>
      <c r="M250" s="66"/>
      <c r="N250" s="66"/>
      <c r="O250" s="66" t="s">
        <v>598</v>
      </c>
      <c r="P250" s="66"/>
    </row>
    <row r="251" spans="1:16" ht="51" customHeight="1">
      <c r="A251" s="1" t="s">
        <v>275</v>
      </c>
      <c r="B251" s="66" t="s">
        <v>8</v>
      </c>
      <c r="C251" s="68" t="s">
        <v>480</v>
      </c>
      <c r="D251" s="88" t="s">
        <v>247</v>
      </c>
      <c r="E251" s="66" t="s">
        <v>37</v>
      </c>
      <c r="F251" s="88" t="s">
        <v>482</v>
      </c>
      <c r="G251" s="68">
        <v>16</v>
      </c>
      <c r="H251" s="66">
        <v>3</v>
      </c>
      <c r="I251" s="88" t="s">
        <v>1042</v>
      </c>
      <c r="J251" s="68" t="s">
        <v>1020</v>
      </c>
      <c r="K251" s="66"/>
      <c r="L251" s="66" t="s">
        <v>593</v>
      </c>
      <c r="M251" s="66"/>
      <c r="N251" s="66"/>
      <c r="O251" s="66"/>
      <c r="P251" s="66"/>
    </row>
    <row r="252" spans="1:16" ht="51" customHeight="1">
      <c r="A252" s="1" t="s">
        <v>275</v>
      </c>
      <c r="B252" s="66" t="s">
        <v>455</v>
      </c>
      <c r="C252" s="68" t="s">
        <v>477</v>
      </c>
      <c r="D252" s="88" t="s">
        <v>195</v>
      </c>
      <c r="E252" s="66" t="s">
        <v>37</v>
      </c>
      <c r="F252" s="88" t="s">
        <v>469</v>
      </c>
      <c r="G252" s="66">
        <f>6+36+1</f>
        <v>43</v>
      </c>
      <c r="H252" s="66">
        <v>3</v>
      </c>
      <c r="I252" s="88" t="s">
        <v>561</v>
      </c>
      <c r="J252" s="88" t="s">
        <v>1017</v>
      </c>
      <c r="K252" s="66"/>
      <c r="L252" s="66"/>
      <c r="M252" s="68" t="s">
        <v>978</v>
      </c>
      <c r="N252" s="66"/>
      <c r="O252" s="66"/>
      <c r="P252" s="66"/>
    </row>
    <row r="253" spans="1:16" ht="51" customHeight="1">
      <c r="A253" s="68" t="s">
        <v>275</v>
      </c>
      <c r="B253" s="66"/>
      <c r="C253" s="68" t="s">
        <v>272</v>
      </c>
      <c r="D253" s="99" t="s">
        <v>273</v>
      </c>
      <c r="E253" s="102" t="s">
        <v>37</v>
      </c>
      <c r="F253" s="102" t="s">
        <v>453</v>
      </c>
      <c r="G253" s="102">
        <v>10</v>
      </c>
      <c r="H253" s="102">
        <v>3</v>
      </c>
      <c r="I253" s="88">
        <v>8</v>
      </c>
      <c r="J253" s="102"/>
      <c r="K253" s="102"/>
      <c r="L253" s="102"/>
      <c r="M253" s="102"/>
      <c r="N253" s="102"/>
      <c r="O253" s="102"/>
      <c r="P253" s="102"/>
    </row>
    <row r="254" spans="1:16" ht="51" customHeight="1">
      <c r="A254" s="68" t="s">
        <v>275</v>
      </c>
      <c r="B254" s="66"/>
      <c r="C254" s="66"/>
      <c r="D254" s="88" t="s">
        <v>507</v>
      </c>
      <c r="E254" s="68" t="s">
        <v>37</v>
      </c>
      <c r="F254" s="88" t="s">
        <v>488</v>
      </c>
      <c r="G254" s="66">
        <v>48</v>
      </c>
      <c r="H254" s="66">
        <v>3</v>
      </c>
      <c r="I254" s="88"/>
      <c r="J254" s="88" t="s">
        <v>1017</v>
      </c>
      <c r="K254" s="66" t="s">
        <v>598</v>
      </c>
      <c r="L254" s="66"/>
      <c r="M254" s="66"/>
      <c r="N254" s="66"/>
      <c r="O254" s="66"/>
      <c r="P254" s="66"/>
    </row>
    <row r="255" spans="1:16" ht="51" customHeight="1">
      <c r="A255" s="68" t="s">
        <v>275</v>
      </c>
      <c r="B255" s="66" t="s">
        <v>9</v>
      </c>
      <c r="C255" s="66"/>
      <c r="D255" s="88" t="s">
        <v>277</v>
      </c>
      <c r="E255" s="68"/>
      <c r="F255" s="88" t="s">
        <v>456</v>
      </c>
      <c r="G255" s="66">
        <v>14</v>
      </c>
      <c r="H255" s="66"/>
      <c r="I255" s="88" t="s">
        <v>971</v>
      </c>
      <c r="J255" s="66" t="s">
        <v>1018</v>
      </c>
      <c r="K255" s="66"/>
      <c r="L255" s="66"/>
      <c r="M255" s="66"/>
      <c r="N255" s="66" t="s">
        <v>593</v>
      </c>
      <c r="O255" s="66"/>
      <c r="P255" s="66"/>
    </row>
    <row r="256" spans="1:16" ht="26.25" customHeight="1">
      <c r="A256" s="264" t="s">
        <v>278</v>
      </c>
      <c r="B256" s="265"/>
      <c r="C256" s="265"/>
      <c r="D256" s="265"/>
      <c r="E256" s="265"/>
      <c r="F256" s="265"/>
      <c r="G256" s="265"/>
      <c r="H256" s="265"/>
      <c r="I256" s="265"/>
      <c r="J256" s="265"/>
      <c r="K256" s="265"/>
      <c r="L256" s="265"/>
      <c r="M256" s="265"/>
      <c r="N256" s="265"/>
      <c r="O256" s="265"/>
      <c r="P256" s="286"/>
    </row>
    <row r="257" spans="1:16" ht="26.25" customHeight="1">
      <c r="A257" s="270"/>
      <c r="B257" s="271"/>
      <c r="C257" s="271"/>
      <c r="D257" s="271"/>
      <c r="E257" s="271"/>
      <c r="F257" s="271"/>
      <c r="G257" s="271"/>
      <c r="H257" s="271"/>
      <c r="I257" s="271"/>
      <c r="J257" s="271"/>
      <c r="K257" s="271"/>
      <c r="L257" s="271"/>
      <c r="M257" s="271"/>
      <c r="N257" s="271"/>
      <c r="O257" s="271"/>
      <c r="P257" s="283"/>
    </row>
    <row r="258" spans="1:16" ht="51" customHeight="1">
      <c r="A258" s="19" t="s">
        <v>279</v>
      </c>
      <c r="B258" s="66" t="s">
        <v>455</v>
      </c>
      <c r="C258" s="8" t="s">
        <v>506</v>
      </c>
      <c r="D258" s="88" t="s">
        <v>507</v>
      </c>
      <c r="E258" s="68" t="s">
        <v>37</v>
      </c>
      <c r="F258" s="88" t="s">
        <v>488</v>
      </c>
      <c r="G258" s="66">
        <f>13+21+14</f>
        <v>48</v>
      </c>
      <c r="H258" s="66">
        <v>3</v>
      </c>
      <c r="I258" s="88" t="s">
        <v>566</v>
      </c>
      <c r="J258" s="68" t="s">
        <v>1017</v>
      </c>
      <c r="K258" s="66" t="s">
        <v>598</v>
      </c>
      <c r="L258" s="66"/>
      <c r="M258" s="66"/>
      <c r="N258" s="66"/>
      <c r="O258" s="66"/>
      <c r="P258" s="66"/>
    </row>
    <row r="259" spans="1:16" ht="51" customHeight="1">
      <c r="A259" s="1" t="s">
        <v>279</v>
      </c>
      <c r="B259" s="66" t="s">
        <v>8</v>
      </c>
      <c r="C259" s="68" t="s">
        <v>487</v>
      </c>
      <c r="D259" s="88" t="s">
        <v>251</v>
      </c>
      <c r="E259" s="68" t="s">
        <v>37</v>
      </c>
      <c r="F259" s="88" t="s">
        <v>488</v>
      </c>
      <c r="G259" s="66">
        <f>10+27</f>
        <v>37</v>
      </c>
      <c r="H259" s="66">
        <v>3</v>
      </c>
      <c r="I259" s="88" t="s">
        <v>490</v>
      </c>
      <c r="J259" s="68" t="s">
        <v>1020</v>
      </c>
      <c r="K259" s="66"/>
      <c r="L259" s="74"/>
      <c r="M259" s="66" t="s">
        <v>593</v>
      </c>
      <c r="N259" s="66"/>
      <c r="O259" s="66"/>
      <c r="P259" s="74"/>
    </row>
    <row r="260" spans="1:16" ht="51" customHeight="1">
      <c r="A260" s="1" t="s">
        <v>279</v>
      </c>
      <c r="B260" s="66" t="s">
        <v>8</v>
      </c>
      <c r="C260" s="68" t="s">
        <v>499</v>
      </c>
      <c r="D260" s="88" t="s">
        <v>256</v>
      </c>
      <c r="E260" s="66" t="s">
        <v>37</v>
      </c>
      <c r="F260" s="88" t="s">
        <v>497</v>
      </c>
      <c r="G260" s="66">
        <f>17+10</f>
        <v>27</v>
      </c>
      <c r="H260" s="66">
        <v>3</v>
      </c>
      <c r="I260" s="88" t="s">
        <v>490</v>
      </c>
      <c r="J260" s="68" t="s">
        <v>1018</v>
      </c>
      <c r="K260" s="66"/>
      <c r="L260" s="66" t="s">
        <v>38</v>
      </c>
      <c r="M260" s="66"/>
      <c r="N260" s="75"/>
      <c r="O260" s="74"/>
      <c r="P260" s="74"/>
    </row>
    <row r="261" spans="1:16" ht="51" customHeight="1">
      <c r="A261" s="1" t="s">
        <v>279</v>
      </c>
      <c r="B261" s="66" t="s">
        <v>455</v>
      </c>
      <c r="C261" s="8" t="s">
        <v>467</v>
      </c>
      <c r="D261" s="88" t="s">
        <v>186</v>
      </c>
      <c r="E261" s="66" t="s">
        <v>37</v>
      </c>
      <c r="F261" s="88" t="s">
        <v>469</v>
      </c>
      <c r="G261" s="66">
        <f>12+15+2</f>
        <v>29</v>
      </c>
      <c r="H261" s="66">
        <v>3</v>
      </c>
      <c r="I261" s="88" t="s">
        <v>552</v>
      </c>
      <c r="J261" s="68" t="s">
        <v>1027</v>
      </c>
      <c r="K261" s="66"/>
      <c r="L261" s="66"/>
      <c r="M261" s="68" t="s">
        <v>38</v>
      </c>
      <c r="N261" s="66"/>
      <c r="O261" s="74"/>
      <c r="P261" s="66"/>
    </row>
    <row r="262" spans="1:16" ht="51" customHeight="1">
      <c r="A262" s="1" t="s">
        <v>279</v>
      </c>
      <c r="B262" s="66" t="s">
        <v>9</v>
      </c>
      <c r="C262" s="8" t="s">
        <v>276</v>
      </c>
      <c r="D262" s="88" t="s">
        <v>277</v>
      </c>
      <c r="E262" s="66" t="s">
        <v>37</v>
      </c>
      <c r="F262" s="88" t="s">
        <v>456</v>
      </c>
      <c r="G262" s="66">
        <v>14</v>
      </c>
      <c r="H262" s="66">
        <v>3</v>
      </c>
      <c r="I262" s="88" t="s">
        <v>519</v>
      </c>
      <c r="J262" s="66" t="s">
        <v>1018</v>
      </c>
      <c r="K262" s="66"/>
      <c r="L262" s="66"/>
      <c r="M262" s="66"/>
      <c r="N262" s="66" t="s">
        <v>593</v>
      </c>
      <c r="O262" s="74"/>
      <c r="P262" s="66"/>
    </row>
    <row r="263" spans="1:16" ht="51" customHeight="1">
      <c r="A263" s="14" t="s">
        <v>279</v>
      </c>
      <c r="B263" s="66"/>
      <c r="C263" s="2" t="s">
        <v>272</v>
      </c>
      <c r="D263" s="99" t="s">
        <v>273</v>
      </c>
      <c r="E263" s="102" t="s">
        <v>37</v>
      </c>
      <c r="F263" s="102" t="s">
        <v>453</v>
      </c>
      <c r="G263" s="102">
        <v>12</v>
      </c>
      <c r="H263" s="102">
        <v>3</v>
      </c>
      <c r="I263" s="102" t="s">
        <v>453</v>
      </c>
      <c r="J263" s="102"/>
      <c r="K263" s="103"/>
      <c r="L263" s="104"/>
      <c r="M263" s="103"/>
      <c r="N263" s="102"/>
      <c r="O263" s="103"/>
      <c r="P263" s="104"/>
    </row>
    <row r="264" spans="1:16" ht="51" customHeight="1">
      <c r="A264" s="300" t="s">
        <v>412</v>
      </c>
      <c r="B264" s="301"/>
      <c r="C264" s="301"/>
      <c r="D264" s="301"/>
      <c r="E264" s="301"/>
      <c r="F264" s="301"/>
      <c r="G264" s="301"/>
      <c r="H264" s="301"/>
      <c r="I264" s="301"/>
      <c r="J264" s="301"/>
      <c r="K264" s="301"/>
      <c r="L264" s="301"/>
      <c r="M264" s="301"/>
      <c r="N264" s="301"/>
      <c r="O264" s="301"/>
      <c r="P264" s="302"/>
    </row>
    <row r="265" spans="1:16" ht="51" customHeight="1">
      <c r="A265" s="15" t="s">
        <v>283</v>
      </c>
      <c r="B265" s="66"/>
      <c r="C265" s="8" t="s">
        <v>280</v>
      </c>
      <c r="D265" s="88" t="s">
        <v>281</v>
      </c>
      <c r="E265" s="8" t="s">
        <v>37</v>
      </c>
      <c r="F265" s="88" t="s">
        <v>462</v>
      </c>
      <c r="G265" s="8">
        <v>3</v>
      </c>
      <c r="H265" s="8">
        <v>3</v>
      </c>
      <c r="I265" s="88">
        <v>10</v>
      </c>
      <c r="J265" s="68" t="s">
        <v>1023</v>
      </c>
      <c r="K265" s="8"/>
      <c r="L265" s="8"/>
      <c r="M265" s="8" t="s">
        <v>38</v>
      </c>
      <c r="N265" s="8"/>
      <c r="O265" s="8"/>
      <c r="P265" s="8"/>
    </row>
    <row r="266" spans="1:16" ht="51" customHeight="1">
      <c r="A266" s="14" t="s">
        <v>283</v>
      </c>
      <c r="B266" s="66" t="s">
        <v>8</v>
      </c>
      <c r="C266" s="8" t="s">
        <v>513</v>
      </c>
      <c r="D266" s="88" t="s">
        <v>212</v>
      </c>
      <c r="E266" s="8" t="s">
        <v>37</v>
      </c>
      <c r="F266" s="88" t="s">
        <v>469</v>
      </c>
      <c r="G266" s="8">
        <f>3+20</f>
        <v>23</v>
      </c>
      <c r="H266" s="8">
        <v>3</v>
      </c>
      <c r="I266" s="88" t="s">
        <v>516</v>
      </c>
      <c r="J266" s="68" t="s">
        <v>1027</v>
      </c>
      <c r="K266" s="8"/>
      <c r="L266" s="8"/>
      <c r="M266" s="8"/>
      <c r="N266" s="8" t="s">
        <v>598</v>
      </c>
      <c r="O266" s="8"/>
      <c r="P266" s="8"/>
    </row>
    <row r="267" spans="1:16" ht="51" customHeight="1">
      <c r="A267" s="14" t="s">
        <v>283</v>
      </c>
      <c r="B267" s="89" t="s">
        <v>455</v>
      </c>
      <c r="C267" s="8" t="s">
        <v>485</v>
      </c>
      <c r="D267" s="88" t="s">
        <v>197</v>
      </c>
      <c r="E267" s="8" t="s">
        <v>37</v>
      </c>
      <c r="F267" s="88" t="s">
        <v>482</v>
      </c>
      <c r="G267" s="8">
        <f>3+33+2</f>
        <v>38</v>
      </c>
      <c r="H267" s="8">
        <v>3</v>
      </c>
      <c r="I267" s="88" t="s">
        <v>565</v>
      </c>
      <c r="J267" s="68" t="s">
        <v>1022</v>
      </c>
      <c r="K267" s="68" t="s">
        <v>598</v>
      </c>
      <c r="L267" s="8"/>
      <c r="M267" s="8"/>
      <c r="N267" s="8"/>
      <c r="O267" s="8"/>
      <c r="P267" s="8"/>
    </row>
    <row r="268" spans="1:16" ht="51" customHeight="1">
      <c r="A268" s="14" t="s">
        <v>283</v>
      </c>
      <c r="B268" s="66" t="s">
        <v>8</v>
      </c>
      <c r="C268" s="8" t="s">
        <v>512</v>
      </c>
      <c r="D268" s="88" t="s">
        <v>508</v>
      </c>
      <c r="E268" s="8" t="s">
        <v>37</v>
      </c>
      <c r="F268" s="88" t="s">
        <v>497</v>
      </c>
      <c r="G268" s="68">
        <f>3+12</f>
        <v>15</v>
      </c>
      <c r="H268" s="8">
        <v>3</v>
      </c>
      <c r="I268" s="88" t="s">
        <v>510</v>
      </c>
      <c r="J268" s="68" t="s">
        <v>1018</v>
      </c>
      <c r="K268" s="8"/>
      <c r="L268" s="8"/>
      <c r="M268" s="8" t="s">
        <v>593</v>
      </c>
      <c r="N268" s="8"/>
      <c r="O268" s="8"/>
      <c r="P268" s="8"/>
    </row>
    <row r="269" spans="1:16" ht="51" customHeight="1">
      <c r="A269" s="14" t="s">
        <v>283</v>
      </c>
      <c r="B269" s="66" t="s">
        <v>530</v>
      </c>
      <c r="C269" s="8" t="s">
        <v>282</v>
      </c>
      <c r="D269" s="88" t="s">
        <v>670</v>
      </c>
      <c r="E269" s="8" t="s">
        <v>37</v>
      </c>
      <c r="F269" s="88" t="s">
        <v>621</v>
      </c>
      <c r="G269" s="68">
        <v>31</v>
      </c>
      <c r="H269" s="8">
        <v>3</v>
      </c>
      <c r="I269" s="88" t="s">
        <v>673</v>
      </c>
      <c r="J269" s="68" t="s">
        <v>1020</v>
      </c>
      <c r="K269" s="8"/>
      <c r="L269" s="8" t="s">
        <v>38</v>
      </c>
      <c r="M269" s="8"/>
      <c r="N269" s="8"/>
      <c r="O269" s="8"/>
      <c r="P269" s="8"/>
    </row>
    <row r="270" spans="1:16" ht="48.75" customHeight="1">
      <c r="A270" s="87"/>
      <c r="B270" s="27"/>
      <c r="C270" s="90"/>
      <c r="D270" s="90"/>
      <c r="E270" s="55"/>
      <c r="F270" s="90"/>
      <c r="G270" s="55"/>
      <c r="H270" s="55"/>
      <c r="I270" s="27"/>
      <c r="J270" s="57"/>
      <c r="K270" s="91"/>
      <c r="L270" s="91"/>
      <c r="M270" s="59"/>
      <c r="N270" s="44"/>
      <c r="O270" s="59"/>
      <c r="P270" s="46"/>
    </row>
    <row r="271" spans="1:16" ht="48.75" customHeight="1">
      <c r="A271" s="87"/>
      <c r="B271" s="27"/>
      <c r="C271" s="27"/>
      <c r="D271" s="56"/>
      <c r="E271" s="55"/>
      <c r="F271" s="56"/>
      <c r="G271" s="55"/>
      <c r="H271" s="55"/>
      <c r="I271" s="27"/>
      <c r="J271" s="57"/>
      <c r="K271" s="43"/>
      <c r="L271" s="43"/>
      <c r="M271" s="43"/>
      <c r="N271" s="44"/>
      <c r="O271" s="44"/>
      <c r="P271" s="59"/>
    </row>
    <row r="272" spans="1:16" ht="48.75" customHeight="1" thickBot="1">
      <c r="A272" s="58"/>
      <c r="B272" s="27"/>
      <c r="C272" s="27"/>
      <c r="D272" s="56"/>
      <c r="E272" s="55"/>
      <c r="F272" s="56"/>
      <c r="G272" s="55"/>
      <c r="H272" s="55"/>
      <c r="I272" s="27"/>
      <c r="J272" s="57"/>
      <c r="K272" s="43"/>
      <c r="L272" s="43"/>
      <c r="M272" s="43"/>
      <c r="N272" s="44"/>
      <c r="O272" s="44"/>
      <c r="P272" s="59"/>
    </row>
    <row r="273" spans="1:16" ht="93.75" customHeight="1">
      <c r="A273" s="275"/>
      <c r="B273" s="276"/>
      <c r="C273" s="277" t="s">
        <v>290</v>
      </c>
      <c r="D273" s="277" t="s">
        <v>291</v>
      </c>
      <c r="E273" s="28"/>
      <c r="F273" s="28"/>
      <c r="G273" s="28"/>
      <c r="H273" s="28"/>
      <c r="I273" s="45"/>
      <c r="J273" s="46"/>
      <c r="K273" s="43"/>
      <c r="L273" s="43"/>
      <c r="M273" s="43"/>
      <c r="N273" s="44"/>
      <c r="O273" s="44"/>
      <c r="P273" s="44"/>
    </row>
    <row r="274" spans="1:16" ht="91.5" customHeight="1" thickBot="1">
      <c r="A274" s="257" t="s">
        <v>1053</v>
      </c>
      <c r="B274" s="53"/>
      <c r="C274" s="278"/>
      <c r="D274" s="278"/>
      <c r="E274" s="29"/>
      <c r="F274" s="29"/>
      <c r="G274" s="29"/>
      <c r="H274" s="30"/>
      <c r="I274" s="29"/>
      <c r="J274" s="46"/>
      <c r="K274" s="46"/>
      <c r="L274" s="46"/>
      <c r="M274" s="46"/>
      <c r="N274" s="31"/>
      <c r="O274" s="47"/>
      <c r="P274" s="48"/>
    </row>
    <row r="275" spans="1:16" ht="99.75" customHeight="1">
      <c r="A275" s="257"/>
      <c r="B275" s="32"/>
      <c r="C275" s="33" t="s">
        <v>10</v>
      </c>
      <c r="D275" s="34" t="s">
        <v>11</v>
      </c>
      <c r="E275" s="35"/>
      <c r="F275" s="36"/>
      <c r="G275" s="36"/>
      <c r="H275" s="36"/>
      <c r="I275" s="36"/>
      <c r="J275" s="36"/>
      <c r="K275" s="31"/>
      <c r="L275" s="31"/>
      <c r="M275" s="31"/>
      <c r="N275" s="37"/>
      <c r="O275" s="31"/>
      <c r="P275" s="31"/>
    </row>
    <row r="276" spans="1:16" ht="63.75" customHeight="1">
      <c r="A276" s="37"/>
      <c r="B276" s="38"/>
      <c r="C276" s="39" t="s">
        <v>12</v>
      </c>
      <c r="D276" s="39" t="s">
        <v>13</v>
      </c>
      <c r="E276" s="40"/>
      <c r="F276" s="41"/>
      <c r="G276" s="41"/>
      <c r="H276" s="41"/>
      <c r="I276" s="41"/>
      <c r="J276" s="41"/>
      <c r="K276" s="37"/>
      <c r="L276" s="37"/>
      <c r="M276" s="37"/>
      <c r="N276" s="37"/>
      <c r="O276" s="37"/>
      <c r="P276" s="37"/>
    </row>
    <row r="277" spans="1:16" ht="63.75" customHeight="1">
      <c r="A277" s="256" t="s">
        <v>1047</v>
      </c>
      <c r="B277" s="255"/>
      <c r="C277" s="39" t="s">
        <v>14</v>
      </c>
      <c r="D277" s="39" t="s">
        <v>15</v>
      </c>
      <c r="E277" s="40"/>
      <c r="F277" s="41"/>
      <c r="G277" s="41"/>
      <c r="H277" s="41"/>
      <c r="I277" s="41"/>
      <c r="J277" s="41"/>
      <c r="K277" s="37"/>
      <c r="L277" s="37"/>
      <c r="M277" s="37"/>
      <c r="N277" s="37"/>
      <c r="O277" s="37"/>
      <c r="P277" s="37"/>
    </row>
    <row r="278" spans="1:16" ht="63.75" customHeight="1">
      <c r="A278" s="256" t="s">
        <v>1046</v>
      </c>
      <c r="B278" s="255"/>
      <c r="C278" s="39" t="s">
        <v>16</v>
      </c>
      <c r="D278" s="42" t="s">
        <v>17</v>
      </c>
      <c r="E278" s="40"/>
      <c r="F278" s="41"/>
      <c r="G278" s="41"/>
      <c r="H278" s="41"/>
      <c r="I278" s="41"/>
      <c r="J278" s="41"/>
      <c r="K278" s="37"/>
      <c r="L278" s="37"/>
      <c r="M278" s="37"/>
      <c r="N278" s="37"/>
      <c r="O278" s="37"/>
      <c r="P278" s="37"/>
    </row>
    <row r="279" spans="1:16" ht="67.5" customHeight="1"/>
    <row r="280" spans="1:16" ht="27.95" customHeight="1"/>
    <row r="286" spans="1:16">
      <c r="C286" t="s">
        <v>292</v>
      </c>
    </row>
    <row r="297" spans="8:11" ht="92.25">
      <c r="K297" s="49"/>
    </row>
    <row r="301" spans="8:11">
      <c r="H301" s="222">
        <v>16008065026</v>
      </c>
    </row>
  </sheetData>
  <autoFilter ref="A3:P278"/>
  <mergeCells count="29">
    <mergeCell ref="A273:B273"/>
    <mergeCell ref="C273:C274"/>
    <mergeCell ref="D273:D274"/>
    <mergeCell ref="A1:P1"/>
    <mergeCell ref="A2:P2"/>
    <mergeCell ref="A156:P157"/>
    <mergeCell ref="A114:P116"/>
    <mergeCell ref="A74:P79"/>
    <mergeCell ref="A171:P172"/>
    <mergeCell ref="A125:P126"/>
    <mergeCell ref="A256:P257"/>
    <mergeCell ref="A264:P264"/>
    <mergeCell ref="A137:P138"/>
    <mergeCell ref="A6:P7"/>
    <mergeCell ref="A42:P43"/>
    <mergeCell ref="A160:P161"/>
    <mergeCell ref="A246:P247"/>
    <mergeCell ref="A53:P54"/>
    <mergeCell ref="A135:P136"/>
    <mergeCell ref="A196:P197"/>
    <mergeCell ref="A16:P17"/>
    <mergeCell ref="A242:P242"/>
    <mergeCell ref="A4:P5"/>
    <mergeCell ref="A98:P100"/>
    <mergeCell ref="A240:P241"/>
    <mergeCell ref="A124:P124"/>
    <mergeCell ref="A231:P232"/>
    <mergeCell ref="A218:P219"/>
    <mergeCell ref="A182:P183"/>
  </mergeCells>
  <pageMargins left="0.17" right="0.16875000000000001" top="0.17" bottom="1.62" header="0.20902777777777801" footer="0.16875000000000001"/>
  <pageSetup paperSize="8" scale="25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opLeftCell="E1" zoomScale="37" zoomScaleNormal="37" workbookViewId="0">
      <selection activeCell="L38" sqref="L38"/>
    </sheetView>
  </sheetViews>
  <sheetFormatPr defaultRowHeight="26.25"/>
  <cols>
    <col min="1" max="1" width="25.7109375" bestFit="1" customWidth="1"/>
    <col min="2" max="2" width="39.85546875" bestFit="1" customWidth="1"/>
    <col min="3" max="3" width="28.42578125" bestFit="1" customWidth="1"/>
    <col min="4" max="4" width="84.0703125" bestFit="1" customWidth="1"/>
    <col min="5" max="5" width="17.640625" bestFit="1" customWidth="1"/>
    <col min="6" max="6" width="42.140625" bestFit="1" customWidth="1"/>
    <col min="10" max="10" width="22.5" bestFit="1" customWidth="1"/>
    <col min="11" max="11" width="22.85546875" bestFit="1" customWidth="1"/>
    <col min="14" max="14" width="22.85546875" bestFit="1" customWidth="1"/>
  </cols>
  <sheetData>
    <row r="1" spans="1:16" ht="92.25">
      <c r="A1" s="259" t="s">
        <v>628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</row>
    <row r="2" spans="1:16" ht="92.25">
      <c r="A2" s="260" t="s">
        <v>19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</row>
    <row r="3" spans="1:16" ht="92.25">
      <c r="A3" s="305" t="s">
        <v>450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</row>
    <row r="4" spans="1:16" ht="60.75">
      <c r="A4" s="116" t="s">
        <v>1</v>
      </c>
      <c r="B4" s="113" t="s">
        <v>626</v>
      </c>
      <c r="C4" s="114" t="s">
        <v>21</v>
      </c>
      <c r="D4" s="112" t="s">
        <v>22</v>
      </c>
      <c r="E4" s="117" t="s">
        <v>23</v>
      </c>
      <c r="F4" s="119" t="s">
        <v>24</v>
      </c>
      <c r="G4" s="120" t="s">
        <v>25</v>
      </c>
      <c r="H4" s="121" t="s">
        <v>26</v>
      </c>
      <c r="I4" s="115" t="s">
        <v>27</v>
      </c>
      <c r="J4" s="124" t="s">
        <v>28</v>
      </c>
      <c r="K4" s="122" t="s">
        <v>29</v>
      </c>
      <c r="L4" s="118" t="s">
        <v>30</v>
      </c>
      <c r="M4" s="120" t="s">
        <v>31</v>
      </c>
      <c r="N4" s="112" t="s">
        <v>32</v>
      </c>
      <c r="O4" s="115" t="s">
        <v>33</v>
      </c>
      <c r="P4" s="123" t="s">
        <v>34</v>
      </c>
    </row>
    <row r="5" spans="1:16" ht="61.5">
      <c r="A5" s="288" t="s">
        <v>286</v>
      </c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290"/>
    </row>
    <row r="6" spans="1:16">
      <c r="A6" s="264" t="s">
        <v>640</v>
      </c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86"/>
    </row>
    <row r="7" spans="1:16">
      <c r="A7" s="270"/>
      <c r="B7" s="271"/>
      <c r="C7" s="271"/>
      <c r="D7" s="271"/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71"/>
      <c r="P7" s="283"/>
    </row>
    <row r="8" spans="1:16" ht="61.5">
      <c r="A8" s="51" t="s">
        <v>287</v>
      </c>
      <c r="B8" s="51"/>
      <c r="C8" s="6" t="s">
        <v>629</v>
      </c>
      <c r="D8" s="6" t="s">
        <v>630</v>
      </c>
      <c r="E8" s="6"/>
      <c r="F8" s="88" t="s">
        <v>974</v>
      </c>
      <c r="G8" s="6">
        <v>25</v>
      </c>
      <c r="H8" s="6">
        <v>4</v>
      </c>
      <c r="I8" s="6"/>
      <c r="J8" s="13" t="s">
        <v>709</v>
      </c>
      <c r="K8" s="9"/>
      <c r="L8" s="9">
        <v>4</v>
      </c>
      <c r="M8" s="9">
        <v>2</v>
      </c>
      <c r="N8" s="9"/>
      <c r="O8" s="9"/>
      <c r="P8" s="9"/>
    </row>
    <row r="9" spans="1:16" ht="61.5">
      <c r="A9" s="52" t="s">
        <v>287</v>
      </c>
      <c r="B9" s="52"/>
      <c r="C9" s="6" t="s">
        <v>631</v>
      </c>
      <c r="D9" s="6" t="s">
        <v>632</v>
      </c>
      <c r="E9" s="6"/>
      <c r="F9" s="88" t="s">
        <v>639</v>
      </c>
      <c r="G9" s="6">
        <v>25</v>
      </c>
      <c r="H9" s="6">
        <v>3</v>
      </c>
      <c r="I9" s="6"/>
      <c r="J9" s="13" t="s">
        <v>709</v>
      </c>
      <c r="K9" s="9"/>
      <c r="L9" s="9"/>
      <c r="M9" s="9">
        <v>1</v>
      </c>
      <c r="N9" s="9"/>
      <c r="O9" s="9">
        <v>1</v>
      </c>
      <c r="P9" s="9"/>
    </row>
    <row r="10" spans="1:16" ht="61.5">
      <c r="A10" s="52" t="s">
        <v>287</v>
      </c>
      <c r="B10" s="52"/>
      <c r="C10" s="6" t="s">
        <v>633</v>
      </c>
      <c r="D10" s="6" t="s">
        <v>634</v>
      </c>
      <c r="E10" s="6"/>
      <c r="F10" s="88" t="s">
        <v>639</v>
      </c>
      <c r="G10" s="6">
        <v>25</v>
      </c>
      <c r="H10" s="6">
        <v>3</v>
      </c>
      <c r="I10" s="6"/>
      <c r="J10" s="13" t="s">
        <v>709</v>
      </c>
      <c r="K10" s="9"/>
      <c r="L10" s="9"/>
      <c r="M10" s="9">
        <v>4</v>
      </c>
      <c r="N10" s="9"/>
      <c r="O10" s="9">
        <v>3</v>
      </c>
      <c r="P10" s="9"/>
    </row>
    <row r="11" spans="1:16" ht="61.5">
      <c r="A11" s="52" t="s">
        <v>287</v>
      </c>
      <c r="B11" s="52"/>
      <c r="C11" s="6" t="s">
        <v>635</v>
      </c>
      <c r="D11" s="6" t="s">
        <v>636</v>
      </c>
      <c r="E11" s="6"/>
      <c r="F11" s="88" t="s">
        <v>639</v>
      </c>
      <c r="G11" s="6">
        <v>25</v>
      </c>
      <c r="H11" s="6">
        <v>4</v>
      </c>
      <c r="I11" s="6"/>
      <c r="J11" s="13" t="s">
        <v>709</v>
      </c>
      <c r="K11" s="9"/>
      <c r="L11" s="9">
        <v>1</v>
      </c>
      <c r="M11" s="9"/>
      <c r="N11" s="9">
        <v>1</v>
      </c>
      <c r="O11" s="9"/>
      <c r="P11" s="9"/>
    </row>
    <row r="12" spans="1:16" ht="61.5">
      <c r="A12" s="52" t="s">
        <v>287</v>
      </c>
      <c r="B12" s="52"/>
      <c r="C12" s="6" t="s">
        <v>637</v>
      </c>
      <c r="D12" s="6" t="s">
        <v>638</v>
      </c>
      <c r="E12" s="6"/>
      <c r="F12" s="88" t="s">
        <v>639</v>
      </c>
      <c r="G12" s="6">
        <v>25</v>
      </c>
      <c r="H12" s="6">
        <v>3</v>
      </c>
      <c r="I12" s="6"/>
      <c r="J12" s="13" t="s">
        <v>709</v>
      </c>
      <c r="K12" s="9"/>
      <c r="L12" s="9">
        <v>3</v>
      </c>
      <c r="M12" s="9"/>
      <c r="N12" s="9">
        <v>2</v>
      </c>
      <c r="O12" s="9"/>
      <c r="P12" s="9"/>
    </row>
    <row r="13" spans="1:16" ht="61.5">
      <c r="A13" s="52" t="s">
        <v>287</v>
      </c>
      <c r="B13" s="52"/>
      <c r="C13" s="6"/>
      <c r="D13" s="6" t="s">
        <v>233</v>
      </c>
      <c r="E13" s="6"/>
      <c r="F13" s="88" t="s">
        <v>1006</v>
      </c>
      <c r="G13" s="6">
        <v>37</v>
      </c>
      <c r="H13" s="6"/>
      <c r="I13" s="6" t="s">
        <v>697</v>
      </c>
      <c r="J13" s="13" t="s">
        <v>709</v>
      </c>
      <c r="K13" s="68" t="s">
        <v>978</v>
      </c>
      <c r="L13" s="9"/>
      <c r="M13" s="9"/>
      <c r="N13" s="9"/>
      <c r="O13" s="9"/>
      <c r="P13" s="9"/>
    </row>
    <row r="14" spans="1:16" ht="61.5">
      <c r="A14" s="52" t="s">
        <v>287</v>
      </c>
      <c r="B14" s="52"/>
      <c r="C14" s="6"/>
      <c r="D14" s="6" t="s">
        <v>648</v>
      </c>
      <c r="E14" s="6"/>
      <c r="F14" s="88" t="s">
        <v>786</v>
      </c>
      <c r="G14" s="6">
        <v>36</v>
      </c>
      <c r="H14" s="6"/>
      <c r="I14" s="6" t="s">
        <v>697</v>
      </c>
      <c r="J14" s="13" t="s">
        <v>709</v>
      </c>
      <c r="K14" s="9"/>
      <c r="L14" s="68"/>
      <c r="M14" s="9"/>
      <c r="N14" s="68" t="s">
        <v>978</v>
      </c>
      <c r="O14" s="9"/>
      <c r="P14" s="9"/>
    </row>
    <row r="15" spans="1:16">
      <c r="A15" s="264" t="s">
        <v>284</v>
      </c>
      <c r="B15" s="265"/>
      <c r="C15" s="265"/>
      <c r="D15" s="265"/>
      <c r="E15" s="265"/>
      <c r="F15" s="265"/>
      <c r="G15" s="265"/>
      <c r="H15" s="265"/>
      <c r="I15" s="265"/>
      <c r="J15" s="265"/>
      <c r="K15" s="265"/>
      <c r="L15" s="265"/>
      <c r="M15" s="265"/>
      <c r="N15" s="265"/>
      <c r="O15" s="265"/>
      <c r="P15" s="286"/>
    </row>
    <row r="16" spans="1:16">
      <c r="A16" s="270"/>
      <c r="B16" s="271"/>
      <c r="C16" s="271"/>
      <c r="D16" s="271"/>
      <c r="E16" s="271"/>
      <c r="F16" s="271"/>
      <c r="G16" s="271"/>
      <c r="H16" s="271"/>
      <c r="I16" s="271"/>
      <c r="J16" s="271"/>
      <c r="K16" s="271"/>
      <c r="L16" s="271"/>
      <c r="M16" s="271"/>
      <c r="N16" s="271"/>
      <c r="O16" s="271"/>
      <c r="P16" s="283"/>
    </row>
    <row r="17" spans="1:16" ht="61.5">
      <c r="A17" s="51" t="s">
        <v>288</v>
      </c>
      <c r="B17" s="19" t="s">
        <v>612</v>
      </c>
      <c r="C17" s="6" t="s">
        <v>641</v>
      </c>
      <c r="D17" s="6" t="s">
        <v>406</v>
      </c>
      <c r="E17" s="6"/>
      <c r="F17" s="88" t="s">
        <v>94</v>
      </c>
      <c r="G17" s="6">
        <v>44</v>
      </c>
      <c r="H17" s="6">
        <v>3</v>
      </c>
      <c r="I17" s="6" t="s">
        <v>658</v>
      </c>
      <c r="J17" s="13" t="s">
        <v>709</v>
      </c>
      <c r="K17" s="9" t="s">
        <v>598</v>
      </c>
      <c r="L17" s="9"/>
      <c r="M17" s="9"/>
      <c r="N17" s="9"/>
      <c r="O17" s="9"/>
      <c r="P17" s="9"/>
    </row>
    <row r="18" spans="1:16" ht="61.5">
      <c r="A18" s="52" t="s">
        <v>288</v>
      </c>
      <c r="B18" s="52"/>
      <c r="C18" s="6" t="s">
        <v>642</v>
      </c>
      <c r="D18" s="6" t="s">
        <v>233</v>
      </c>
      <c r="E18" s="6"/>
      <c r="F18" s="88" t="s">
        <v>1006</v>
      </c>
      <c r="G18" s="6">
        <v>37</v>
      </c>
      <c r="H18" s="6">
        <v>3</v>
      </c>
      <c r="I18" s="6" t="s">
        <v>623</v>
      </c>
      <c r="J18" s="13" t="s">
        <v>709</v>
      </c>
      <c r="K18" s="68" t="s">
        <v>978</v>
      </c>
      <c r="L18" s="9"/>
      <c r="M18" s="9"/>
      <c r="N18" s="9"/>
      <c r="O18" s="9"/>
      <c r="P18" s="9"/>
    </row>
    <row r="19" spans="1:16" ht="61.5">
      <c r="A19" s="52" t="s">
        <v>288</v>
      </c>
      <c r="B19" s="52"/>
      <c r="C19" s="6" t="s">
        <v>643</v>
      </c>
      <c r="D19" s="6" t="s">
        <v>644</v>
      </c>
      <c r="E19" s="6"/>
      <c r="F19" s="88" t="s">
        <v>974</v>
      </c>
      <c r="G19" s="6">
        <v>35</v>
      </c>
      <c r="H19" s="6">
        <v>4</v>
      </c>
      <c r="I19" s="6"/>
      <c r="J19" s="13" t="s">
        <v>710</v>
      </c>
      <c r="K19" s="9"/>
      <c r="L19" s="9">
        <v>1</v>
      </c>
      <c r="M19" s="9"/>
      <c r="N19" s="9"/>
      <c r="O19" s="9"/>
      <c r="P19" s="9"/>
    </row>
    <row r="20" spans="1:16" ht="61.5">
      <c r="A20" s="52" t="s">
        <v>288</v>
      </c>
      <c r="B20" s="52"/>
      <c r="C20" s="6" t="s">
        <v>645</v>
      </c>
      <c r="D20" s="6" t="s">
        <v>646</v>
      </c>
      <c r="E20" s="6"/>
      <c r="F20" s="88" t="s">
        <v>974</v>
      </c>
      <c r="G20" s="6">
        <v>35</v>
      </c>
      <c r="H20" s="6">
        <v>4</v>
      </c>
      <c r="I20" s="6"/>
      <c r="J20" s="13" t="s">
        <v>709</v>
      </c>
      <c r="K20" s="9"/>
      <c r="L20" s="9">
        <v>2</v>
      </c>
      <c r="M20" s="9"/>
      <c r="N20" s="9">
        <v>3</v>
      </c>
      <c r="O20" s="9"/>
      <c r="P20" s="9"/>
    </row>
    <row r="21" spans="1:16" ht="61.5">
      <c r="A21" s="52" t="s">
        <v>288</v>
      </c>
      <c r="B21" s="52"/>
      <c r="C21" s="6" t="s">
        <v>647</v>
      </c>
      <c r="D21" s="6" t="s">
        <v>648</v>
      </c>
      <c r="E21" s="6"/>
      <c r="F21" s="88" t="s">
        <v>786</v>
      </c>
      <c r="G21" s="6">
        <v>36</v>
      </c>
      <c r="H21" s="6">
        <v>3</v>
      </c>
      <c r="I21" s="6" t="s">
        <v>623</v>
      </c>
      <c r="J21" s="13" t="s">
        <v>709</v>
      </c>
      <c r="K21" s="9"/>
      <c r="L21" s="68"/>
      <c r="M21" s="9"/>
      <c r="N21" s="68" t="s">
        <v>978</v>
      </c>
      <c r="O21" s="9"/>
      <c r="P21" s="9"/>
    </row>
    <row r="22" spans="1:16">
      <c r="A22" s="264" t="s">
        <v>234</v>
      </c>
      <c r="B22" s="265"/>
      <c r="C22" s="265"/>
      <c r="D22" s="265"/>
      <c r="E22" s="265"/>
      <c r="F22" s="265"/>
      <c r="G22" s="265"/>
      <c r="H22" s="265"/>
      <c r="I22" s="265"/>
      <c r="J22" s="265"/>
      <c r="K22" s="265"/>
      <c r="L22" s="265"/>
      <c r="M22" s="265"/>
      <c r="N22" s="265"/>
      <c r="O22" s="265"/>
      <c r="P22" s="286"/>
    </row>
    <row r="23" spans="1:16">
      <c r="A23" s="270"/>
      <c r="B23" s="271"/>
      <c r="C23" s="271"/>
      <c r="D23" s="271"/>
      <c r="E23" s="271"/>
      <c r="F23" s="271"/>
      <c r="G23" s="271"/>
      <c r="H23" s="271"/>
      <c r="I23" s="271"/>
      <c r="J23" s="271"/>
      <c r="K23" s="271"/>
      <c r="L23" s="271"/>
      <c r="M23" s="271"/>
      <c r="N23" s="271"/>
      <c r="O23" s="271"/>
      <c r="P23" s="283"/>
    </row>
    <row r="24" spans="1:16" ht="61.5">
      <c r="A24" s="51" t="s">
        <v>449</v>
      </c>
      <c r="B24" s="61" t="s">
        <v>455</v>
      </c>
      <c r="C24" s="6" t="s">
        <v>649</v>
      </c>
      <c r="D24" s="6" t="s">
        <v>650</v>
      </c>
      <c r="E24" s="6"/>
      <c r="F24" s="88" t="s">
        <v>621</v>
      </c>
      <c r="G24" s="6">
        <v>35</v>
      </c>
      <c r="H24" s="6">
        <v>3</v>
      </c>
      <c r="I24" s="6"/>
      <c r="J24" s="6" t="s">
        <v>1007</v>
      </c>
      <c r="K24" s="9">
        <v>3</v>
      </c>
      <c r="L24" s="9"/>
      <c r="M24" s="9">
        <v>1</v>
      </c>
      <c r="N24" s="9"/>
      <c r="O24" s="9"/>
      <c r="P24" s="9"/>
    </row>
    <row r="25" spans="1:16" ht="61.5">
      <c r="A25" s="52" t="s">
        <v>449</v>
      </c>
      <c r="B25" s="52"/>
      <c r="C25" s="6" t="s">
        <v>651</v>
      </c>
      <c r="D25" s="6" t="s">
        <v>652</v>
      </c>
      <c r="E25" s="6"/>
      <c r="F25" s="88" t="s">
        <v>232</v>
      </c>
      <c r="G25" s="6">
        <v>9</v>
      </c>
      <c r="H25" s="6">
        <v>3</v>
      </c>
      <c r="I25" s="6"/>
      <c r="J25" s="6" t="s">
        <v>1017</v>
      </c>
      <c r="K25" s="9">
        <v>4</v>
      </c>
      <c r="L25" s="9">
        <v>4</v>
      </c>
      <c r="M25" s="9"/>
      <c r="N25" s="9"/>
      <c r="O25" s="9"/>
      <c r="P25" s="9"/>
    </row>
    <row r="26" spans="1:16" ht="61.5">
      <c r="A26" s="52" t="s">
        <v>449</v>
      </c>
      <c r="B26" s="52"/>
      <c r="C26" s="6" t="s">
        <v>653</v>
      </c>
      <c r="D26" s="6" t="s">
        <v>654</v>
      </c>
      <c r="E26" s="6"/>
      <c r="F26" s="88" t="s">
        <v>975</v>
      </c>
      <c r="G26" s="6">
        <v>9</v>
      </c>
      <c r="H26" s="6">
        <v>3</v>
      </c>
      <c r="I26" s="6"/>
      <c r="J26" s="13" t="s">
        <v>710</v>
      </c>
      <c r="K26" s="9"/>
      <c r="L26" s="9"/>
      <c r="M26" s="9"/>
      <c r="N26" s="9">
        <v>3</v>
      </c>
      <c r="O26" s="9">
        <v>2</v>
      </c>
      <c r="P26" s="9"/>
    </row>
    <row r="27" spans="1:16" ht="61.5">
      <c r="A27" s="52" t="s">
        <v>449</v>
      </c>
      <c r="B27" s="6" t="s">
        <v>7</v>
      </c>
      <c r="C27" s="6" t="s">
        <v>655</v>
      </c>
      <c r="D27" s="6" t="s">
        <v>698</v>
      </c>
      <c r="E27" s="6"/>
      <c r="F27" s="88" t="s">
        <v>660</v>
      </c>
      <c r="G27" s="6">
        <v>9</v>
      </c>
      <c r="H27" s="6">
        <v>3</v>
      </c>
      <c r="I27" s="6"/>
      <c r="J27" s="6" t="s">
        <v>710</v>
      </c>
      <c r="K27" s="9"/>
      <c r="L27" s="9">
        <v>3</v>
      </c>
      <c r="M27" s="9">
        <v>2</v>
      </c>
      <c r="N27" s="9"/>
      <c r="O27" s="9"/>
      <c r="P27" s="9"/>
    </row>
    <row r="28" spans="1:16" ht="61.5">
      <c r="A28" s="52" t="s">
        <v>449</v>
      </c>
      <c r="B28" s="6" t="s">
        <v>7</v>
      </c>
      <c r="C28" s="6" t="s">
        <v>655</v>
      </c>
      <c r="D28" s="6" t="s">
        <v>699</v>
      </c>
      <c r="E28" s="6"/>
      <c r="F28" s="88" t="s">
        <v>660</v>
      </c>
      <c r="G28" s="6">
        <v>9</v>
      </c>
      <c r="H28" s="6">
        <v>3</v>
      </c>
      <c r="I28" s="6"/>
      <c r="J28" s="6" t="s">
        <v>613</v>
      </c>
      <c r="K28" s="9"/>
      <c r="L28" s="9"/>
      <c r="M28" s="9"/>
      <c r="N28" s="9" t="s">
        <v>38</v>
      </c>
      <c r="O28" s="9"/>
      <c r="P28" s="9"/>
    </row>
    <row r="29" spans="1:16" ht="61.5">
      <c r="A29" s="52" t="s">
        <v>449</v>
      </c>
      <c r="B29" s="52"/>
      <c r="C29" s="6" t="s">
        <v>656</v>
      </c>
      <c r="D29" s="6" t="s">
        <v>657</v>
      </c>
      <c r="E29" s="6"/>
      <c r="F29" s="88" t="s">
        <v>974</v>
      </c>
      <c r="G29" s="6">
        <v>9</v>
      </c>
      <c r="H29" s="6">
        <v>4</v>
      </c>
      <c r="I29" s="6"/>
      <c r="J29" s="6" t="s">
        <v>1017</v>
      </c>
      <c r="K29" s="9">
        <v>1</v>
      </c>
      <c r="L29" s="9"/>
      <c r="M29" s="9">
        <v>4</v>
      </c>
      <c r="N29" s="9"/>
      <c r="O29" s="9"/>
      <c r="P29" s="9"/>
    </row>
    <row r="32" spans="1:16" ht="27" thickBot="1"/>
    <row r="33" spans="3:4">
      <c r="C33" s="303" t="s">
        <v>290</v>
      </c>
      <c r="D33" s="303" t="s">
        <v>291</v>
      </c>
    </row>
    <row r="34" spans="3:4" ht="27" thickBot="1">
      <c r="C34" s="304"/>
      <c r="D34" s="304"/>
    </row>
    <row r="35" spans="3:4" ht="64.5">
      <c r="C35" s="33" t="s">
        <v>10</v>
      </c>
      <c r="D35" s="34" t="s">
        <v>11</v>
      </c>
    </row>
    <row r="36" spans="3:4" ht="64.5">
      <c r="C36" s="39" t="s">
        <v>12</v>
      </c>
      <c r="D36" s="39" t="s">
        <v>13</v>
      </c>
    </row>
    <row r="37" spans="3:4" ht="64.5">
      <c r="C37" s="39" t="s">
        <v>14</v>
      </c>
      <c r="D37" s="39" t="s">
        <v>15</v>
      </c>
    </row>
    <row r="38" spans="3:4" ht="64.5">
      <c r="C38" s="39" t="s">
        <v>16</v>
      </c>
      <c r="D38" s="42" t="s">
        <v>17</v>
      </c>
    </row>
  </sheetData>
  <autoFilter ref="A4:P29"/>
  <mergeCells count="9">
    <mergeCell ref="C33:C34"/>
    <mergeCell ref="D33:D34"/>
    <mergeCell ref="A22:P23"/>
    <mergeCell ref="A1:P1"/>
    <mergeCell ref="A2:P2"/>
    <mergeCell ref="A3:P3"/>
    <mergeCell ref="A5:P5"/>
    <mergeCell ref="A6:P7"/>
    <mergeCell ref="A15:P16"/>
  </mergeCells>
  <pageMargins left="0.17" right="0.17" top="0.75" bottom="0.75" header="0.3" footer="0.3"/>
  <pageSetup scale="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Timetable Fall 2017 City Campus</vt:lpstr>
      <vt:lpstr>Timetable Fall 2017 (SST&gt; IC)</vt:lpstr>
      <vt:lpstr>Timetable-Fall-BSBT</vt:lpstr>
      <vt:lpstr>'Timetable Fall 2017 (SST&gt; IC)'!Print_Titles</vt:lpstr>
      <vt:lpstr>'Timetable Fall 2017 City Campus'!Print_Titles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umer</dc:creator>
  <cp:lastModifiedBy>Muhammad Shahzad Zubair</cp:lastModifiedBy>
  <cp:lastPrinted>2017-09-06T07:50:25Z</cp:lastPrinted>
  <dcterms:created xsi:type="dcterms:W3CDTF">2017-01-19T09:02:00Z</dcterms:created>
  <dcterms:modified xsi:type="dcterms:W3CDTF">2017-09-06T07:53:12Z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1033-9.1.0.4550</vt:lpwstr>
  </property>
</Properties>
</file>